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Недоруба\Трансляция 2026\КУБАНЬ\_Раскрытие информации по Кубани\2026 Полезный отпуск\"/>
    </mc:Choice>
  </mc:AlternateContent>
  <xr:revisionPtr revIDLastSave="0" documentId="13_ncr:1_{0BE211A3-D375-4DD5-B28D-DB14CA40A0AB}" xr6:coauthVersionLast="36" xr6:coauthVersionMax="36" xr10:uidLastSave="{00000000-0000-0000-0000-000000000000}"/>
  <bookViews>
    <workbookView xWindow="0" yWindow="0" windowWidth="38700" windowHeight="12225" xr2:uid="{F3E028B7-1205-40B4-8AEC-E83F9EEFB5F3}"/>
  </bookViews>
  <sheets>
    <sheet name="май 2026" sheetId="6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'май 2026'!$A$10:$O$54</definedName>
    <definedName name="Дата_Печати" localSheetId="0">#REF!</definedName>
    <definedName name="Дата_Печати">#REF!</definedName>
    <definedName name="ДолжИсп" localSheetId="0">#REF!</definedName>
    <definedName name="ДолжИсп">#REF!</definedName>
    <definedName name="ДолжРук" localSheetId="0">#REF!</definedName>
    <definedName name="ДолжРук">#REF!</definedName>
    <definedName name="Мес" localSheetId="0">#REF!</definedName>
    <definedName name="Мес">#REF!</definedName>
    <definedName name="МОЩНОСТЬТАРИФ">[1]ДопВН!$B$2</definedName>
    <definedName name="Наименование" localSheetId="0">#REF!</definedName>
    <definedName name="Наименование">#REF!</definedName>
    <definedName name="_xlnm.Print_Area" localSheetId="0">'май 2026'!$A$1:$Q$58</definedName>
    <definedName name="СТАВКАНП">[1]ДопВН!$B$4</definedName>
    <definedName name="ФиоИсп" localSheetId="0">#REF!</definedName>
    <definedName name="ФиоИсп">#REF!</definedName>
    <definedName name="ФиоРук" localSheetId="0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6" l="1"/>
  <c r="K53" i="6"/>
  <c r="K52" i="6"/>
  <c r="K51" i="6"/>
  <c r="K50" i="6"/>
  <c r="K49" i="6"/>
  <c r="K48" i="6"/>
  <c r="K47" i="6"/>
  <c r="K46" i="6"/>
  <c r="K45" i="6"/>
  <c r="K44" i="6"/>
  <c r="K43" i="6"/>
  <c r="K40" i="6"/>
  <c r="K39" i="6"/>
  <c r="K36" i="6"/>
  <c r="K35" i="6"/>
  <c r="K32" i="6"/>
  <c r="K31" i="6"/>
  <c r="K28" i="6"/>
  <c r="K27" i="6"/>
  <c r="K24" i="6"/>
  <c r="K23" i="6"/>
  <c r="K20" i="6"/>
  <c r="K19" i="6"/>
  <c r="K16" i="6"/>
  <c r="K15" i="6"/>
  <c r="K12" i="6"/>
  <c r="K11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O40" i="6"/>
  <c r="O39" i="6" s="1"/>
  <c r="P40" i="6"/>
  <c r="P39" i="6" s="1"/>
  <c r="Q40" i="6"/>
  <c r="Q39" i="6" s="1"/>
  <c r="O43" i="6"/>
  <c r="P43" i="6"/>
  <c r="Q43" i="6"/>
  <c r="O47" i="6"/>
  <c r="P47" i="6"/>
  <c r="Q47" i="6"/>
  <c r="O51" i="6"/>
  <c r="P51" i="6"/>
  <c r="Q51" i="6"/>
  <c r="I40" i="6"/>
  <c r="J40" i="6"/>
  <c r="I41" i="6"/>
  <c r="J41" i="6"/>
  <c r="I42" i="6"/>
  <c r="J42" i="6"/>
  <c r="I43" i="6"/>
  <c r="J43" i="6"/>
  <c r="I47" i="6"/>
  <c r="J47" i="6"/>
  <c r="I51" i="6"/>
  <c r="J51" i="6"/>
  <c r="Q36" i="6"/>
  <c r="Q35" i="6" s="1"/>
  <c r="P36" i="6"/>
  <c r="P35" i="6" s="1"/>
  <c r="Q32" i="6"/>
  <c r="Q31" i="6" s="1"/>
  <c r="P32" i="6"/>
  <c r="P31" i="6" s="1"/>
  <c r="Q28" i="6"/>
  <c r="Q27" i="6" s="1"/>
  <c r="P28" i="6"/>
  <c r="P27" i="6" s="1"/>
  <c r="Q24" i="6"/>
  <c r="Q23" i="6" s="1"/>
  <c r="P24" i="6"/>
  <c r="P23" i="6" s="1"/>
  <c r="Q20" i="6"/>
  <c r="Q19" i="6" s="1"/>
  <c r="P20" i="6"/>
  <c r="P19" i="6" s="1"/>
  <c r="I20" i="6"/>
  <c r="I19" i="6" s="1"/>
  <c r="J20" i="6"/>
  <c r="J19" i="6" s="1"/>
  <c r="I21" i="6"/>
  <c r="J21" i="6"/>
  <c r="I22" i="6"/>
  <c r="J22" i="6"/>
  <c r="I24" i="6"/>
  <c r="I23" i="6" s="1"/>
  <c r="J24" i="6"/>
  <c r="J23" i="6" s="1"/>
  <c r="I25" i="6"/>
  <c r="J25" i="6"/>
  <c r="I26" i="6"/>
  <c r="J26" i="6"/>
  <c r="I28" i="6"/>
  <c r="I27" i="6" s="1"/>
  <c r="J28" i="6"/>
  <c r="J27" i="6" s="1"/>
  <c r="I29" i="6"/>
  <c r="J29" i="6"/>
  <c r="I30" i="6"/>
  <c r="J30" i="6"/>
  <c r="I32" i="6"/>
  <c r="I31" i="6" s="1"/>
  <c r="J32" i="6"/>
  <c r="J31" i="6" s="1"/>
  <c r="I33" i="6"/>
  <c r="J33" i="6"/>
  <c r="I34" i="6"/>
  <c r="J34" i="6"/>
  <c r="I36" i="6"/>
  <c r="J36" i="6"/>
  <c r="I37" i="6"/>
  <c r="J37" i="6"/>
  <c r="I38" i="6"/>
  <c r="J38" i="6"/>
  <c r="P16" i="6"/>
  <c r="P15" i="6" s="1"/>
  <c r="Q16" i="6"/>
  <c r="I16" i="6"/>
  <c r="I15" i="6" s="1"/>
  <c r="J16" i="6"/>
  <c r="I17" i="6"/>
  <c r="J17" i="6"/>
  <c r="I18" i="6"/>
  <c r="J18" i="6"/>
  <c r="I10" i="6"/>
  <c r="J10" i="6"/>
  <c r="K10" i="6"/>
  <c r="L10" i="6"/>
  <c r="M10" i="6"/>
  <c r="N10" i="6"/>
  <c r="O10" i="6"/>
  <c r="P10" i="6"/>
  <c r="Q10" i="6"/>
  <c r="I39" i="6" l="1"/>
  <c r="J39" i="6"/>
  <c r="J35" i="6"/>
  <c r="I35" i="6"/>
  <c r="Q12" i="6"/>
  <c r="Q11" i="6" s="1"/>
  <c r="I14" i="6"/>
  <c r="J14" i="6"/>
  <c r="J13" i="6"/>
  <c r="I13" i="6"/>
  <c r="J12" i="6"/>
  <c r="J11" i="6" s="1"/>
  <c r="Q15" i="6"/>
  <c r="P12" i="6"/>
  <c r="P11" i="6" s="1"/>
  <c r="I12" i="6"/>
  <c r="J15" i="6"/>
  <c r="H42" i="6"/>
  <c r="G42" i="6"/>
  <c r="F42" i="6"/>
  <c r="E42" i="6"/>
  <c r="H41" i="6"/>
  <c r="G41" i="6"/>
  <c r="F41" i="6"/>
  <c r="E41" i="6"/>
  <c r="N40" i="6"/>
  <c r="M40" i="6"/>
  <c r="L40" i="6"/>
  <c r="H40" i="6"/>
  <c r="G40" i="6"/>
  <c r="F40" i="6"/>
  <c r="E40" i="6"/>
  <c r="H38" i="6"/>
  <c r="G38" i="6"/>
  <c r="F38" i="6"/>
  <c r="E38" i="6"/>
  <c r="H37" i="6"/>
  <c r="G37" i="6"/>
  <c r="F37" i="6"/>
  <c r="E37" i="6"/>
  <c r="O36" i="6"/>
  <c r="N36" i="6"/>
  <c r="M36" i="6"/>
  <c r="L36" i="6"/>
  <c r="H36" i="6"/>
  <c r="G36" i="6"/>
  <c r="F36" i="6"/>
  <c r="E36" i="6"/>
  <c r="H34" i="6"/>
  <c r="G34" i="6"/>
  <c r="F34" i="6"/>
  <c r="E34" i="6"/>
  <c r="H33" i="6"/>
  <c r="G33" i="6"/>
  <c r="F33" i="6"/>
  <c r="E33" i="6"/>
  <c r="O32" i="6"/>
  <c r="N32" i="6"/>
  <c r="M32" i="6"/>
  <c r="L32" i="6"/>
  <c r="H32" i="6"/>
  <c r="G32" i="6"/>
  <c r="F32" i="6"/>
  <c r="E32" i="6"/>
  <c r="H30" i="6"/>
  <c r="G30" i="6"/>
  <c r="F30" i="6"/>
  <c r="E30" i="6"/>
  <c r="H29" i="6"/>
  <c r="G29" i="6"/>
  <c r="F29" i="6"/>
  <c r="E29" i="6"/>
  <c r="O28" i="6"/>
  <c r="N28" i="6"/>
  <c r="M28" i="6"/>
  <c r="L28" i="6"/>
  <c r="H28" i="6"/>
  <c r="G28" i="6"/>
  <c r="F28" i="6"/>
  <c r="E28" i="6"/>
  <c r="H26" i="6"/>
  <c r="G26" i="6"/>
  <c r="F26" i="6"/>
  <c r="E26" i="6"/>
  <c r="H25" i="6"/>
  <c r="G25" i="6"/>
  <c r="F25" i="6"/>
  <c r="E25" i="6"/>
  <c r="O24" i="6"/>
  <c r="N24" i="6"/>
  <c r="M24" i="6"/>
  <c r="L24" i="6"/>
  <c r="H24" i="6"/>
  <c r="G24" i="6"/>
  <c r="F24" i="6"/>
  <c r="E24" i="6"/>
  <c r="H22" i="6"/>
  <c r="G22" i="6"/>
  <c r="F22" i="6"/>
  <c r="E22" i="6"/>
  <c r="H21" i="6"/>
  <c r="G21" i="6"/>
  <c r="F21" i="6"/>
  <c r="E21" i="6"/>
  <c r="O20" i="6"/>
  <c r="N20" i="6"/>
  <c r="M20" i="6"/>
  <c r="L20" i="6"/>
  <c r="H20" i="6"/>
  <c r="G20" i="6"/>
  <c r="F20" i="6"/>
  <c r="E20" i="6"/>
  <c r="H18" i="6"/>
  <c r="G18" i="6"/>
  <c r="F18" i="6"/>
  <c r="E18" i="6"/>
  <c r="H17" i="6"/>
  <c r="G17" i="6"/>
  <c r="F17" i="6"/>
  <c r="E17" i="6"/>
  <c r="O16" i="6"/>
  <c r="N16" i="6"/>
  <c r="M16" i="6"/>
  <c r="L16" i="6"/>
  <c r="H16" i="6"/>
  <c r="G16" i="6"/>
  <c r="F16" i="6"/>
  <c r="E16" i="6"/>
  <c r="I11" i="6" l="1"/>
  <c r="M35" i="6"/>
  <c r="N35" i="6"/>
  <c r="O35" i="6"/>
  <c r="L39" i="6"/>
  <c r="M39" i="6"/>
  <c r="N39" i="6"/>
  <c r="E43" i="6"/>
  <c r="F43" i="6"/>
  <c r="G43" i="6"/>
  <c r="H43" i="6"/>
  <c r="L43" i="6"/>
  <c r="M43" i="6"/>
  <c r="N43" i="6"/>
  <c r="E47" i="6"/>
  <c r="F47" i="6"/>
  <c r="G47" i="6"/>
  <c r="H47" i="6"/>
  <c r="L47" i="6"/>
  <c r="M47" i="6"/>
  <c r="N47" i="6"/>
  <c r="E51" i="6"/>
  <c r="F51" i="6"/>
  <c r="G51" i="6"/>
  <c r="H51" i="6"/>
  <c r="L51" i="6"/>
  <c r="M51" i="6"/>
  <c r="N51" i="6"/>
  <c r="F39" i="6" l="1"/>
  <c r="G39" i="6"/>
  <c r="H39" i="6"/>
  <c r="H35" i="6"/>
  <c r="G35" i="6"/>
  <c r="F35" i="6"/>
  <c r="E35" i="6"/>
  <c r="E39" i="6"/>
  <c r="L35" i="6"/>
  <c r="H10" i="6"/>
  <c r="G10" i="6"/>
  <c r="F10" i="6"/>
  <c r="E10" i="6"/>
  <c r="D10" i="6"/>
  <c r="C10" i="6"/>
  <c r="B10" i="6"/>
  <c r="A10" i="6"/>
  <c r="O23" i="6" l="1"/>
  <c r="N23" i="6"/>
  <c r="M23" i="6"/>
  <c r="O31" i="6"/>
  <c r="O19" i="6"/>
  <c r="N31" i="6"/>
  <c r="N19" i="6"/>
  <c r="M31" i="6"/>
  <c r="M19" i="6"/>
  <c r="O27" i="6"/>
  <c r="N27" i="6"/>
  <c r="G19" i="6"/>
  <c r="M27" i="6"/>
  <c r="F19" i="6" l="1"/>
  <c r="H31" i="6"/>
  <c r="E13" i="6"/>
  <c r="H12" i="6"/>
  <c r="H15" i="6"/>
  <c r="L19" i="6"/>
  <c r="L23" i="6"/>
  <c r="L27" i="6"/>
  <c r="E31" i="6"/>
  <c r="O15" i="6"/>
  <c r="O12" i="6"/>
  <c r="O11" i="6" s="1"/>
  <c r="E23" i="6"/>
  <c r="E27" i="6"/>
  <c r="F12" i="6"/>
  <c r="F15" i="6"/>
  <c r="E14" i="6"/>
  <c r="H19" i="6"/>
  <c r="H13" i="6"/>
  <c r="H14" i="6"/>
  <c r="N12" i="6"/>
  <c r="N11" i="6" s="1"/>
  <c r="N15" i="6"/>
  <c r="L31" i="6"/>
  <c r="F13" i="6"/>
  <c r="H23" i="6"/>
  <c r="G14" i="6"/>
  <c r="M15" i="6"/>
  <c r="M12" i="6"/>
  <c r="M11" i="6" s="1"/>
  <c r="G13" i="6"/>
  <c r="H27" i="6"/>
  <c r="E12" i="6"/>
  <c r="E15" i="6"/>
  <c r="G23" i="6"/>
  <c r="F14" i="6"/>
  <c r="G27" i="6"/>
  <c r="L12" i="6"/>
  <c r="L15" i="6"/>
  <c r="G31" i="6"/>
  <c r="E19" i="6"/>
  <c r="F23" i="6"/>
  <c r="F31" i="6"/>
  <c r="G12" i="6"/>
  <c r="G15" i="6"/>
  <c r="F27" i="6"/>
  <c r="L11" i="6" l="1"/>
  <c r="S9" i="6" s="1"/>
  <c r="G11" i="6"/>
  <c r="F11" i="6"/>
  <c r="H11" i="6"/>
  <c r="E11" i="6"/>
  <c r="S4" i="6" l="1"/>
  <c r="S12" i="6"/>
  <c r="S8" i="6"/>
</calcChain>
</file>

<file path=xl/sharedStrings.xml><?xml version="1.0" encoding="utf-8"?>
<sst xmlns="http://schemas.openxmlformats.org/spreadsheetml/2006/main" count="83" uniqueCount="35">
  <si>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</si>
  <si>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</si>
  <si>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</si>
  <si>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</si>
  <si>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</si>
  <si>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</si>
  <si>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</si>
  <si>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</si>
  <si>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</si>
  <si>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</si>
  <si>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Итого:</t>
  </si>
  <si>
    <t>Всего:</t>
  </si>
  <si>
    <t>прочие</t>
  </si>
  <si>
    <t>население</t>
  </si>
  <si>
    <t>потери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</si>
  <si>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</si>
  <si>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</si>
  <si>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</si>
  <si>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уровней напряжения.</t>
  </si>
  <si>
    <t>Наименование ЭСО:</t>
  </si>
  <si>
    <t>Отчетный период:</t>
  </si>
  <si>
    <t>электроэнергия</t>
  </si>
  <si>
    <t>мощность</t>
  </si>
  <si>
    <t>АО "Россети Кубань"</t>
  </si>
  <si>
    <t>ООО "Ростэкэлектросети"</t>
  </si>
  <si>
    <t>Проверка с 46</t>
  </si>
  <si>
    <t>Проверка с 18</t>
  </si>
  <si>
    <t>ООО "Русэнергосбыт"</t>
  </si>
  <si>
    <t>ООО "Кедр"</t>
  </si>
  <si>
    <t>ООО "Югстрой-Электросеть"</t>
  </si>
  <si>
    <t>Проверка с 104</t>
  </si>
  <si>
    <t>АО "Электросети Кубани"</t>
  </si>
  <si>
    <t>разница 1096,8 на Выбор-С, он будет в отдельном отчете и отдельной базе</t>
  </si>
  <si>
    <t>ФСК</t>
  </si>
  <si>
    <t>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</si>
</sst>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₽_-;\-* #,##0\ _₽_-;_-* &quot;-&quot;\ _₽_-;_-@_-"/>
    <numFmt numFmtId="43" formatCode="_-* #,##0.00\ _₽_-;\-* #,##0.00\ _₽_-;_-* &quot;-&quot;??\ _₽_-;_-@_-"/>
    <numFmt numFmtId="164" formatCode="[$-419]mmmm\ yyyy;@"/>
    <numFmt numFmtId="165" formatCode="_-* #,##0.00\ _₽_-;\-* #,##0.00\ _₽_-;_-* &quot;-&quot;\ _₽_-;_-@_-"/>
    <numFmt numFmtId="166" formatCode="#,##0.000"/>
    <numFmt numFmtId="167" formatCode="_-* #,##0.000000\ _₽_-;\-* #,##0.00000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2"/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0" fontId="3" fillId="0" borderId="1" xfId="2" applyFill="1" applyBorder="1" applyAlignment="1">
      <alignment horizontal="left" vertical="center" indent="1"/>
    </xf>
    <xf numFmtId="41" fontId="7" fillId="0" borderId="2" xfId="2" applyNumberFormat="1" applyFont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43" fontId="3" fillId="0" borderId="0" xfId="3" applyFont="1"/>
    <xf numFmtId="43" fontId="9" fillId="0" borderId="0" xfId="3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0" fontId="3" fillId="0" borderId="2" xfId="2" applyBorder="1"/>
    <xf numFmtId="165" fontId="7" fillId="0" borderId="2" xfId="2" applyNumberFormat="1" applyFont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165" fontId="4" fillId="3" borderId="2" xfId="2" applyNumberFormat="1" applyFont="1" applyFill="1" applyBorder="1" applyAlignment="1">
      <alignment horizontal="right" vertical="center"/>
    </xf>
    <xf numFmtId="165" fontId="7" fillId="3" borderId="2" xfId="2" applyNumberFormat="1" applyFont="1" applyFill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/>
    </xf>
    <xf numFmtId="4" fontId="3" fillId="0" borderId="0" xfId="2" applyNumberFormat="1"/>
    <xf numFmtId="166" fontId="7" fillId="0" borderId="5" xfId="0" applyNumberFormat="1" applyFont="1" applyFill="1" applyBorder="1" applyAlignment="1">
      <alignment horizontal="right" vertical="center"/>
    </xf>
    <xf numFmtId="167" fontId="4" fillId="2" borderId="2" xfId="2" applyNumberFormat="1" applyFont="1" applyFill="1" applyBorder="1" applyAlignment="1">
      <alignment horizontal="right" vertical="center"/>
    </xf>
    <xf numFmtId="167" fontId="7" fillId="2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7" fontId="7" fillId="0" borderId="5" xfId="0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167" fontId="7" fillId="3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Border="1" applyAlignment="1">
      <alignment horizontal="right" vertical="center"/>
    </xf>
    <xf numFmtId="0" fontId="3" fillId="0" borderId="0" xfId="2" applyBorder="1"/>
    <xf numFmtId="43" fontId="5" fillId="0" borderId="0" xfId="2" applyNumberFormat="1" applyFont="1"/>
    <xf numFmtId="0" fontId="2" fillId="0" borderId="0" xfId="2" applyFont="1" applyAlignment="1">
      <alignment horizontal="center" wrapText="1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 wrapText="1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4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6" xfId="2" applyFill="1" applyBorder="1" applyAlignment="1">
      <alignment horizontal="center" vertical="center" wrapText="1"/>
    </xf>
    <xf numFmtId="0" fontId="3" fillId="0" borderId="7" xfId="2" applyFill="1" applyBorder="1" applyAlignment="1">
      <alignment horizontal="center" vertical="center" wrapText="1"/>
    </xf>
    <xf numFmtId="0" fontId="3" fillId="0" borderId="8" xfId="2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E785685B-8F01-4ED6-8B43-002B705F8111}"/>
    <cellStyle name="Финансовый" xfId="1" builtinId="3"/>
    <cellStyle name="Финансовый 2" xfId="3" xr:uid="{A5C394A7-63A5-41CC-9CF0-94A63E6DB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5;%20&#1089;%20&#1089;&#1077;&#1085;&#1090;&#1103;&#1073;&#1088;&#1103;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9;&#1057;&#1054;%20&#1058;&#1053;&#1057;%20&#1056;&#1085;&#1044;/2026%20&#1075;&#1086;&#1076;/&#1057;&#1069;-46/&#1084;&#1072;&#1081;/&#1057;&#1069;-46%20&#1084;&#1072;&#1081;%202026%20&#1095;&#1080;&#1089;&#1090;&#1072;&#1103;%20+%20&#1087;&#1077;&#1088;&#1077;&#1088;%202026%20&#1055;&#1040;&#1054;%20&#1058;&#1053;&#1057;%20&#1101;&#1085;&#1077;&#1088;&#1075;&#1086;%20&#1056;&#1086;&#1089;&#1090;&#1086;&#1074;-&#1085;&#1072;-&#1044;&#1086;&#1085;&#1091;%20&#1069;&#1057;&#1054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9;&#1057;&#1054;%20&#1058;&#1053;&#1057;%20&#1056;&#1085;&#1044;/&#1060;&#1086;&#1088;&#1084;&#1072;%20&#1069;&#1057;&#1054;_2026/&#1084;&#1072;&#1081;/&#1069;&#1057;&#1054;_18_&#1084;&#1072;&#1081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Приложение 2"/>
      <sheetName val="эсо"/>
      <sheetName val="ТП март-июль"/>
      <sheetName val="Привязки_с августа"/>
      <sheetName val="август по новым привязкам"/>
      <sheetName val="Привязки_с сентября"/>
      <sheetName val="ноябрь25"/>
      <sheetName val="декабрь25"/>
      <sheetName val="январь26"/>
      <sheetName val="февраль26"/>
      <sheetName val="март26"/>
      <sheetName val="апрель26"/>
      <sheetName val="май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X4">
            <v>4807920.6359999981</v>
          </cell>
        </row>
        <row r="7">
          <cell r="L7" t="str">
            <v>НН</v>
          </cell>
          <cell r="X7">
            <v>9624.5840000000007</v>
          </cell>
          <cell r="AN7">
            <v>22.442</v>
          </cell>
          <cell r="AR7" t="str">
            <v>прочие</v>
          </cell>
          <cell r="AS7" t="str">
            <v>АО "Россети Кубань"</v>
          </cell>
        </row>
        <row r="8">
          <cell r="L8" t="str">
            <v>СН2</v>
          </cell>
          <cell r="X8">
            <v>7446.6350000000002</v>
          </cell>
          <cell r="AN8">
            <v>11.337</v>
          </cell>
          <cell r="AR8" t="str">
            <v>прочие</v>
          </cell>
          <cell r="AS8" t="str">
            <v>АО "Россети Кубань"</v>
          </cell>
        </row>
        <row r="9">
          <cell r="L9" t="str">
            <v>НН</v>
          </cell>
          <cell r="X9">
            <v>31757.846000000001</v>
          </cell>
          <cell r="AN9">
            <v>77.831000000000003</v>
          </cell>
          <cell r="AR9" t="str">
            <v>прочие</v>
          </cell>
          <cell r="AS9" t="str">
            <v>АО "Россети Кубань"</v>
          </cell>
        </row>
        <row r="10">
          <cell r="L10" t="str">
            <v>СН2</v>
          </cell>
          <cell r="X10">
            <v>9399.0259999999998</v>
          </cell>
          <cell r="AN10">
            <v>12.79</v>
          </cell>
          <cell r="AR10" t="str">
            <v>прочие</v>
          </cell>
          <cell r="AS10" t="str">
            <v>АО "Россети Кубань"</v>
          </cell>
        </row>
        <row r="11">
          <cell r="L11" t="str">
            <v>НН</v>
          </cell>
          <cell r="X11">
            <v>28396.128000000001</v>
          </cell>
          <cell r="AN11">
            <v>9.0220000000000002</v>
          </cell>
          <cell r="AR11" t="str">
            <v>прочие</v>
          </cell>
          <cell r="AS11" t="str">
            <v>АО "Россети Кубань"</v>
          </cell>
        </row>
        <row r="12">
          <cell r="L12" t="str">
            <v>СН2</v>
          </cell>
          <cell r="X12">
            <v>187124.97399999999</v>
          </cell>
          <cell r="AN12">
            <v>261.88900000000001</v>
          </cell>
          <cell r="AR12" t="str">
            <v>прочие</v>
          </cell>
          <cell r="AS12" t="str">
            <v>АО "Россети Кубань"</v>
          </cell>
        </row>
        <row r="13">
          <cell r="L13" t="str">
            <v>СН2</v>
          </cell>
          <cell r="X13">
            <v>165713.36499999999</v>
          </cell>
          <cell r="AN13">
            <v>251.29</v>
          </cell>
          <cell r="AR13" t="str">
            <v>прочие</v>
          </cell>
          <cell r="AS13" t="str">
            <v>АО "Россети Кубань"</v>
          </cell>
        </row>
        <row r="14">
          <cell r="L14" t="str">
            <v>НН</v>
          </cell>
          <cell r="X14">
            <v>10140.136</v>
          </cell>
          <cell r="AN14">
            <v>3.5030000000000001</v>
          </cell>
          <cell r="AR14" t="str">
            <v>прочие</v>
          </cell>
          <cell r="AS14" t="str">
            <v>АО "Россети Кубань"</v>
          </cell>
        </row>
        <row r="15">
          <cell r="L15" t="str">
            <v>СН2</v>
          </cell>
          <cell r="X15">
            <v>35408.077999999994</v>
          </cell>
          <cell r="AN15">
            <v>92.116</v>
          </cell>
          <cell r="AR15" t="str">
            <v>прочие</v>
          </cell>
          <cell r="AS15" t="str">
            <v>АО "Россети Кубань"</v>
          </cell>
        </row>
        <row r="16">
          <cell r="L16" t="str">
            <v>НН</v>
          </cell>
          <cell r="X16">
            <v>30571.965</v>
          </cell>
          <cell r="AN16">
            <v>48.204000000000001</v>
          </cell>
          <cell r="AR16" t="str">
            <v>прочие</v>
          </cell>
          <cell r="AS16" t="str">
            <v>АО "Россети Кубань"</v>
          </cell>
        </row>
        <row r="17">
          <cell r="L17" t="str">
            <v>СН2</v>
          </cell>
          <cell r="X17">
            <v>8021.1770000000006</v>
          </cell>
          <cell r="AN17">
            <v>18.827000000000002</v>
          </cell>
          <cell r="AR17" t="str">
            <v>прочие</v>
          </cell>
          <cell r="AS17" t="str">
            <v>АО "Россети Кубань"</v>
          </cell>
        </row>
        <row r="18">
          <cell r="L18" t="str">
            <v>СН2</v>
          </cell>
          <cell r="X18">
            <v>28339.548999999999</v>
          </cell>
          <cell r="AN18">
            <v>9.484</v>
          </cell>
          <cell r="AR18" t="str">
            <v>прочие</v>
          </cell>
          <cell r="AS18" t="str">
            <v>АО "Россети Кубань"</v>
          </cell>
        </row>
        <row r="19">
          <cell r="L19" t="str">
            <v>НН</v>
          </cell>
          <cell r="X19">
            <v>24918.082000000002</v>
          </cell>
          <cell r="AN19">
            <v>39.289000000000001</v>
          </cell>
          <cell r="AR19" t="str">
            <v>прочие</v>
          </cell>
          <cell r="AS19" t="str">
            <v>АО "Россети Кубань"</v>
          </cell>
        </row>
        <row r="20">
          <cell r="L20" t="str">
            <v>СН2</v>
          </cell>
          <cell r="X20">
            <v>6376.8230000000003</v>
          </cell>
          <cell r="AN20">
            <v>1.91</v>
          </cell>
          <cell r="AR20" t="str">
            <v>прочие</v>
          </cell>
          <cell r="AS20" t="str">
            <v>АО "Россети Кубань"</v>
          </cell>
        </row>
        <row r="21">
          <cell r="L21" t="str">
            <v>СН2</v>
          </cell>
          <cell r="X21">
            <v>155456.978</v>
          </cell>
          <cell r="AN21">
            <v>254.99700000000001</v>
          </cell>
          <cell r="AR21" t="str">
            <v>прочие</v>
          </cell>
          <cell r="AS21" t="str">
            <v>АО "Россети Кубань"</v>
          </cell>
        </row>
        <row r="22">
          <cell r="L22" t="str">
            <v>СН2</v>
          </cell>
          <cell r="X22">
            <v>3411.875</v>
          </cell>
          <cell r="AN22">
            <v>5.766</v>
          </cell>
          <cell r="AR22" t="str">
            <v>прочие</v>
          </cell>
          <cell r="AS22" t="str">
            <v>АО "Россети Кубань"</v>
          </cell>
        </row>
        <row r="23">
          <cell r="L23" t="str">
            <v>СН2</v>
          </cell>
          <cell r="X23">
            <v>89283.153999999995</v>
          </cell>
          <cell r="AN23">
            <v>149.78200000000001</v>
          </cell>
          <cell r="AR23" t="str">
            <v>прочие</v>
          </cell>
          <cell r="AS23" t="str">
            <v>АО "Россети Кубань"</v>
          </cell>
        </row>
        <row r="24">
          <cell r="L24" t="str">
            <v>СН2</v>
          </cell>
          <cell r="X24">
            <v>64412.622000000003</v>
          </cell>
          <cell r="AN24">
            <v>23.959</v>
          </cell>
          <cell r="AR24" t="str">
            <v>прочие</v>
          </cell>
          <cell r="AS24" t="str">
            <v>АО "Россети Кубань"</v>
          </cell>
        </row>
        <row r="25">
          <cell r="L25" t="str">
            <v>СН2</v>
          </cell>
          <cell r="X25">
            <v>1150.125</v>
          </cell>
          <cell r="AN25">
            <v>1.014</v>
          </cell>
          <cell r="AR25" t="str">
            <v>прочие</v>
          </cell>
          <cell r="AS25" t="str">
            <v>АО "Россети Кубань"</v>
          </cell>
        </row>
        <row r="26">
          <cell r="L26" t="str">
            <v>СН2</v>
          </cell>
          <cell r="X26">
            <v>31900.14</v>
          </cell>
          <cell r="AN26">
            <v>19.558</v>
          </cell>
          <cell r="AR26" t="str">
            <v>прочие</v>
          </cell>
          <cell r="AS26" t="str">
            <v>АО "Россети Кубань"</v>
          </cell>
        </row>
        <row r="27">
          <cell r="L27" t="str">
            <v>СН2</v>
          </cell>
          <cell r="X27">
            <v>1846.31</v>
          </cell>
          <cell r="AN27">
            <v>1.7609999999999999</v>
          </cell>
          <cell r="AR27" t="str">
            <v>прочие</v>
          </cell>
          <cell r="AS27" t="str">
            <v>АО "Россети Кубань"</v>
          </cell>
        </row>
        <row r="28">
          <cell r="L28" t="str">
            <v>СН2</v>
          </cell>
          <cell r="X28">
            <v>45280.822</v>
          </cell>
          <cell r="AN28">
            <v>52.579000000000001</v>
          </cell>
          <cell r="AR28" t="str">
            <v>прочие</v>
          </cell>
          <cell r="AS28" t="str">
            <v>АО "Россети Кубань"</v>
          </cell>
        </row>
        <row r="29">
          <cell r="L29" t="str">
            <v>СН2</v>
          </cell>
          <cell r="X29">
            <v>31883.440000000002</v>
          </cell>
          <cell r="AN29">
            <v>73.272999999999996</v>
          </cell>
          <cell r="AR29" t="str">
            <v>прочие</v>
          </cell>
          <cell r="AS29" t="str">
            <v>АО "Россети Кубань"</v>
          </cell>
        </row>
        <row r="30">
          <cell r="L30" t="str">
            <v>ВН</v>
          </cell>
          <cell r="X30">
            <v>1911.691</v>
          </cell>
          <cell r="AN30">
            <v>2.2709999999999999</v>
          </cell>
          <cell r="AR30" t="str">
            <v>прочие</v>
          </cell>
          <cell r="AS30" t="str">
            <v>АО "Россети Кубань"</v>
          </cell>
        </row>
        <row r="31">
          <cell r="L31" t="str">
            <v>СН2</v>
          </cell>
          <cell r="X31">
            <v>21453.5</v>
          </cell>
          <cell r="AN31">
            <v>7.4649999999999999</v>
          </cell>
          <cell r="AR31" t="str">
            <v>прочие</v>
          </cell>
          <cell r="AS31" t="str">
            <v>АО "Россети Кубань"</v>
          </cell>
        </row>
        <row r="32">
          <cell r="L32" t="str">
            <v>ВН</v>
          </cell>
          <cell r="X32">
            <v>22074.708999999999</v>
          </cell>
          <cell r="AN32">
            <v>35.856000000000002</v>
          </cell>
          <cell r="AR32" t="str">
            <v>прочие</v>
          </cell>
          <cell r="AS32" t="str">
            <v>ООО "Русэнергосбыт"</v>
          </cell>
        </row>
        <row r="33">
          <cell r="L33" t="str">
            <v>СН2</v>
          </cell>
          <cell r="X33">
            <v>11272.16</v>
          </cell>
          <cell r="AN33">
            <v>37.347000000000001</v>
          </cell>
          <cell r="AR33" t="str">
            <v>прочие</v>
          </cell>
          <cell r="AS33" t="str">
            <v>АО "Россети Кубань"</v>
          </cell>
        </row>
        <row r="34">
          <cell r="L34" t="str">
            <v>СН2</v>
          </cell>
          <cell r="X34">
            <v>62858.14</v>
          </cell>
          <cell r="AN34">
            <v>108.958</v>
          </cell>
          <cell r="AR34" t="str">
            <v>прочие</v>
          </cell>
          <cell r="AS34" t="str">
            <v>АО "Россети Кубань"</v>
          </cell>
        </row>
        <row r="35">
          <cell r="L35" t="str">
            <v>ВН</v>
          </cell>
          <cell r="X35">
            <v>6308.5659999999998</v>
          </cell>
          <cell r="AN35">
            <v>8.15</v>
          </cell>
          <cell r="AR35" t="str">
            <v>прочие</v>
          </cell>
          <cell r="AS35" t="str">
            <v>АО "Россети Кубань"</v>
          </cell>
        </row>
        <row r="36">
          <cell r="L36" t="str">
            <v>ВН</v>
          </cell>
          <cell r="X36">
            <v>5222.0749999999998</v>
          </cell>
          <cell r="AN36">
            <v>9.0370000000000008</v>
          </cell>
          <cell r="AR36" t="str">
            <v>прочие</v>
          </cell>
          <cell r="AS36" t="str">
            <v>АО "Россети Кубань"</v>
          </cell>
        </row>
        <row r="37">
          <cell r="L37" t="str">
            <v>ВН</v>
          </cell>
          <cell r="X37">
            <v>9215.6990000000005</v>
          </cell>
          <cell r="AN37">
            <v>15.961</v>
          </cell>
          <cell r="AR37" t="str">
            <v>прочие</v>
          </cell>
          <cell r="AS37" t="str">
            <v>АО "Россети Кубань"</v>
          </cell>
        </row>
        <row r="38">
          <cell r="L38" t="str">
            <v>ВН</v>
          </cell>
          <cell r="X38">
            <v>226503.15899999999</v>
          </cell>
          <cell r="AN38">
            <v>368.65199999999999</v>
          </cell>
          <cell r="AR38" t="str">
            <v>прочие</v>
          </cell>
          <cell r="AS38" t="str">
            <v>АО "Россети Кубань"</v>
          </cell>
        </row>
        <row r="39">
          <cell r="L39" t="str">
            <v>ВН</v>
          </cell>
          <cell r="X39">
            <v>179086.34599999999</v>
          </cell>
          <cell r="AN39">
            <v>263.22199999999998</v>
          </cell>
          <cell r="AR39" t="str">
            <v>прочие</v>
          </cell>
          <cell r="AS39" t="str">
            <v>АО "Россети Кубань"</v>
          </cell>
        </row>
        <row r="40">
          <cell r="L40" t="str">
            <v>ВН</v>
          </cell>
          <cell r="X40">
            <v>127882.113</v>
          </cell>
          <cell r="AN40">
            <v>208</v>
          </cell>
          <cell r="AR40" t="str">
            <v>прочие</v>
          </cell>
          <cell r="AS40" t="str">
            <v>АО "Россети Кубань"</v>
          </cell>
        </row>
        <row r="41">
          <cell r="L41" t="str">
            <v>НН</v>
          </cell>
          <cell r="X41">
            <v>9972.9210000000003</v>
          </cell>
          <cell r="AN41">
            <v>15.937000000000001</v>
          </cell>
          <cell r="AR41" t="str">
            <v>прочие</v>
          </cell>
          <cell r="AS41" t="str">
            <v>АО "Россети Кубань"</v>
          </cell>
        </row>
        <row r="42">
          <cell r="L42" t="str">
            <v>НН</v>
          </cell>
          <cell r="X42">
            <v>7769.0789999999997</v>
          </cell>
          <cell r="AN42">
            <v>12.415000000000001</v>
          </cell>
          <cell r="AR42" t="str">
            <v>прочие</v>
          </cell>
          <cell r="AS42" t="str">
            <v>АО "Россети Кубань"</v>
          </cell>
        </row>
        <row r="43">
          <cell r="L43" t="str">
            <v>СН2</v>
          </cell>
          <cell r="X43">
            <v>2529.8200000000002</v>
          </cell>
          <cell r="AN43">
            <v>5.78</v>
          </cell>
          <cell r="AR43" t="str">
            <v>прочие</v>
          </cell>
          <cell r="AS43" t="str">
            <v>АО "Россети Кубань"</v>
          </cell>
        </row>
        <row r="44">
          <cell r="L44" t="str">
            <v>СН2</v>
          </cell>
          <cell r="X44">
            <v>29534.825000000001</v>
          </cell>
          <cell r="AN44">
            <v>73.956000000000003</v>
          </cell>
          <cell r="AR44" t="str">
            <v>прочие</v>
          </cell>
          <cell r="AS44" t="str">
            <v>АО "Россети Кубань"</v>
          </cell>
        </row>
        <row r="45">
          <cell r="L45" t="str">
            <v>СН2</v>
          </cell>
          <cell r="X45">
            <v>2758.558</v>
          </cell>
          <cell r="AN45">
            <v>3.5339999999999998</v>
          </cell>
          <cell r="AR45" t="str">
            <v>прочие</v>
          </cell>
          <cell r="AS45" t="str">
            <v>АО "Россети Кубань"</v>
          </cell>
        </row>
        <row r="46">
          <cell r="L46" t="str">
            <v>СН2</v>
          </cell>
          <cell r="X46">
            <v>2519.489</v>
          </cell>
          <cell r="AN46">
            <v>3.6750000000000003</v>
          </cell>
          <cell r="AR46" t="str">
            <v>прочие</v>
          </cell>
          <cell r="AS46" t="str">
            <v>АО "Россети Кубань"</v>
          </cell>
        </row>
        <row r="47">
          <cell r="L47" t="str">
            <v>СН2</v>
          </cell>
          <cell r="X47">
            <v>6634.77</v>
          </cell>
          <cell r="AN47">
            <v>15.122999999999999</v>
          </cell>
          <cell r="AR47" t="str">
            <v>прочие</v>
          </cell>
          <cell r="AS47" t="str">
            <v>АО "Россети Кубань"</v>
          </cell>
        </row>
        <row r="48">
          <cell r="L48" t="str">
            <v>СН2</v>
          </cell>
          <cell r="X48">
            <v>1984.258</v>
          </cell>
          <cell r="AN48">
            <v>2.5390000000000001</v>
          </cell>
          <cell r="AR48" t="str">
            <v>прочие</v>
          </cell>
          <cell r="AS48" t="str">
            <v>АО "Россети Кубань"</v>
          </cell>
        </row>
        <row r="49">
          <cell r="L49" t="str">
            <v>СН2</v>
          </cell>
          <cell r="X49">
            <v>550.70799999999997</v>
          </cell>
          <cell r="AN49">
            <v>0.66</v>
          </cell>
          <cell r="AR49" t="str">
            <v>прочие</v>
          </cell>
          <cell r="AS49" t="str">
            <v>АО "Россети Кубань"</v>
          </cell>
        </row>
        <row r="50">
          <cell r="L50" t="str">
            <v>СН2</v>
          </cell>
          <cell r="X50">
            <v>52866.839</v>
          </cell>
          <cell r="AN50">
            <v>75.055999999999997</v>
          </cell>
          <cell r="AR50" t="str">
            <v>прочие</v>
          </cell>
          <cell r="AS50" t="str">
            <v>АО "Россети Кубань"</v>
          </cell>
        </row>
        <row r="51">
          <cell r="L51" t="str">
            <v>СН2</v>
          </cell>
          <cell r="X51">
            <v>52521.130000000005</v>
          </cell>
          <cell r="AN51">
            <v>71.989999999999995</v>
          </cell>
          <cell r="AR51" t="str">
            <v>прочие</v>
          </cell>
          <cell r="AS51" t="str">
            <v>АО "Россети Кубань"</v>
          </cell>
        </row>
        <row r="52">
          <cell r="L52" t="str">
            <v>СН2</v>
          </cell>
          <cell r="X52">
            <v>2260.3360000000002</v>
          </cell>
          <cell r="AN52">
            <v>0.72399999999999998</v>
          </cell>
          <cell r="AR52" t="str">
            <v>прочие</v>
          </cell>
          <cell r="AS52" t="str">
            <v>АО "Россети Кубань"</v>
          </cell>
        </row>
        <row r="53">
          <cell r="L53" t="str">
            <v>СН2</v>
          </cell>
          <cell r="X53">
            <v>18201.503000000001</v>
          </cell>
          <cell r="AN53">
            <v>13.989000000000001</v>
          </cell>
          <cell r="AR53" t="str">
            <v>прочие</v>
          </cell>
          <cell r="AS53" t="str">
            <v>АО "Россети Кубань"</v>
          </cell>
        </row>
        <row r="54">
          <cell r="L54" t="str">
            <v>СН2</v>
          </cell>
          <cell r="X54">
            <v>40</v>
          </cell>
          <cell r="AR54" t="str">
            <v>население</v>
          </cell>
          <cell r="AS54" t="str">
            <v>АО "Россети Кубань"</v>
          </cell>
        </row>
        <row r="55">
          <cell r="L55" t="str">
            <v>СН2</v>
          </cell>
          <cell r="X55">
            <v>59</v>
          </cell>
          <cell r="AR55" t="str">
            <v>население</v>
          </cell>
          <cell r="AS55" t="str">
            <v>АО "Россети Кубань"</v>
          </cell>
        </row>
        <row r="56">
          <cell r="L56" t="str">
            <v>СН2</v>
          </cell>
          <cell r="X56">
            <v>5648.7390000000005</v>
          </cell>
          <cell r="AN56">
            <v>1.978</v>
          </cell>
          <cell r="AR56" t="str">
            <v>прочие</v>
          </cell>
          <cell r="AS56" t="str">
            <v>АО "Россети Кубань"</v>
          </cell>
        </row>
        <row r="57">
          <cell r="L57" t="str">
            <v>СН2</v>
          </cell>
          <cell r="X57">
            <v>37835.398999999998</v>
          </cell>
          <cell r="AN57">
            <v>53.06</v>
          </cell>
          <cell r="AR57" t="str">
            <v>прочие</v>
          </cell>
          <cell r="AS57" t="str">
            <v>АО "Россети Кубань"</v>
          </cell>
        </row>
        <row r="58">
          <cell r="L58" t="str">
            <v>СН2</v>
          </cell>
          <cell r="X58">
            <v>11170.531000000001</v>
          </cell>
          <cell r="AN58">
            <v>15.164</v>
          </cell>
          <cell r="AR58" t="str">
            <v>прочие</v>
          </cell>
          <cell r="AS58" t="str">
            <v>АО "Россети Кубань"</v>
          </cell>
        </row>
        <row r="59">
          <cell r="L59" t="str">
            <v>НН</v>
          </cell>
          <cell r="X59">
            <v>5722.9459999999999</v>
          </cell>
          <cell r="AN59">
            <v>14.628</v>
          </cell>
          <cell r="AR59" t="str">
            <v>прочие</v>
          </cell>
          <cell r="AS59" t="str">
            <v>АО "Россети Кубань"</v>
          </cell>
        </row>
        <row r="60">
          <cell r="L60" t="str">
            <v>НН</v>
          </cell>
          <cell r="X60">
            <v>4562.777</v>
          </cell>
          <cell r="AN60">
            <v>1.6669999999999998</v>
          </cell>
          <cell r="AR60" t="str">
            <v>прочие</v>
          </cell>
          <cell r="AS60" t="str">
            <v>АО "Россети Кубань"</v>
          </cell>
        </row>
        <row r="61">
          <cell r="L61" t="str">
            <v>НН</v>
          </cell>
          <cell r="X61">
            <v>805.17600000000004</v>
          </cell>
          <cell r="AN61">
            <v>1.1849999999999998</v>
          </cell>
          <cell r="AR61" t="str">
            <v>прочие</v>
          </cell>
          <cell r="AS61" t="str">
            <v>АО "Россети Кубань"</v>
          </cell>
        </row>
        <row r="62">
          <cell r="L62" t="str">
            <v>НН</v>
          </cell>
          <cell r="X62">
            <v>2624.1759999999999</v>
          </cell>
          <cell r="AN62">
            <v>3.7629999999999999</v>
          </cell>
          <cell r="AR62" t="str">
            <v>прочие</v>
          </cell>
          <cell r="AS62" t="str">
            <v>АО "Россети Кубань"</v>
          </cell>
        </row>
        <row r="63">
          <cell r="L63" t="str">
            <v>СН2</v>
          </cell>
          <cell r="X63">
            <v>8195.732</v>
          </cell>
          <cell r="AN63">
            <v>18.559999999999999</v>
          </cell>
          <cell r="AR63" t="str">
            <v>прочие</v>
          </cell>
          <cell r="AS63" t="str">
            <v>АО "Россети Кубань"</v>
          </cell>
        </row>
        <row r="64">
          <cell r="L64" t="str">
            <v>СН2</v>
          </cell>
          <cell r="X64">
            <v>773.26800000000003</v>
          </cell>
          <cell r="AN64">
            <v>1.4549999999999998</v>
          </cell>
          <cell r="AR64" t="str">
            <v>прочие</v>
          </cell>
          <cell r="AS64" t="str">
            <v>АО "Россети Кубань"</v>
          </cell>
        </row>
        <row r="65">
          <cell r="L65" t="str">
            <v>НН</v>
          </cell>
          <cell r="X65">
            <v>699.60299999999995</v>
          </cell>
          <cell r="AN65">
            <v>0.16800000000000001</v>
          </cell>
          <cell r="AR65" t="str">
            <v>прочие</v>
          </cell>
          <cell r="AS65" t="str">
            <v>АО "Россети Кубань"</v>
          </cell>
        </row>
        <row r="66">
          <cell r="L66" t="str">
            <v>НН</v>
          </cell>
          <cell r="X66">
            <v>6</v>
          </cell>
          <cell r="AR66" t="str">
            <v>прочие</v>
          </cell>
          <cell r="AS66" t="str">
            <v>АО "Россети Кубань"</v>
          </cell>
        </row>
        <row r="67">
          <cell r="L67" t="str">
            <v>НН</v>
          </cell>
          <cell r="X67">
            <v>1898.4639999999999</v>
          </cell>
          <cell r="AN67">
            <v>2.7229999999999999</v>
          </cell>
          <cell r="AR67" t="str">
            <v>прочие</v>
          </cell>
          <cell r="AS67" t="str">
            <v>АО "Россети Кубань"</v>
          </cell>
        </row>
        <row r="68">
          <cell r="L68" t="str">
            <v>СН2</v>
          </cell>
          <cell r="X68">
            <v>3813.8679999999999</v>
          </cell>
          <cell r="AN68">
            <v>2.956</v>
          </cell>
          <cell r="AR68" t="str">
            <v>прочие</v>
          </cell>
          <cell r="AS68" t="str">
            <v>АО "Россети Кубань"</v>
          </cell>
        </row>
        <row r="69">
          <cell r="L69" t="str">
            <v>НН</v>
          </cell>
          <cell r="X69">
            <v>61.949999999999996</v>
          </cell>
          <cell r="AR69" t="str">
            <v>прочие</v>
          </cell>
          <cell r="AS69" t="str">
            <v>АО "Россети Кубань"</v>
          </cell>
        </row>
        <row r="70">
          <cell r="L70" t="str">
            <v>НН</v>
          </cell>
          <cell r="X70">
            <v>3931.48</v>
          </cell>
          <cell r="AR70" t="str">
            <v>прочие</v>
          </cell>
          <cell r="AS70" t="str">
            <v>АО "Россети Кубань"</v>
          </cell>
        </row>
        <row r="71">
          <cell r="L71" t="str">
            <v>НН</v>
          </cell>
          <cell r="X71">
            <v>1481</v>
          </cell>
          <cell r="AR71" t="str">
            <v>прочие</v>
          </cell>
          <cell r="AS71" t="str">
            <v>АО "Россети Кубань"</v>
          </cell>
        </row>
        <row r="72">
          <cell r="L72" t="str">
            <v>СН2</v>
          </cell>
          <cell r="X72">
            <v>698.73199999999997</v>
          </cell>
          <cell r="AN72">
            <v>0.17799999999999999</v>
          </cell>
          <cell r="AR72" t="str">
            <v>прочие</v>
          </cell>
          <cell r="AS72" t="str">
            <v>АО "Россети Кубань"</v>
          </cell>
        </row>
        <row r="73">
          <cell r="L73" t="str">
            <v>СН2</v>
          </cell>
          <cell r="X73">
            <v>1552.7560000000001</v>
          </cell>
          <cell r="AN73">
            <v>2.0590000000000002</v>
          </cell>
          <cell r="AR73" t="str">
            <v>прочие</v>
          </cell>
          <cell r="AS73" t="str">
            <v>АО "Россети Кубань"</v>
          </cell>
        </row>
        <row r="74">
          <cell r="L74" t="str">
            <v>СН2</v>
          </cell>
          <cell r="X74">
            <v>2624.038</v>
          </cell>
          <cell r="AN74">
            <v>5.7620000000000005</v>
          </cell>
          <cell r="AR74" t="str">
            <v>прочие</v>
          </cell>
          <cell r="AS74" t="str">
            <v>АО "Россети Кубань"</v>
          </cell>
        </row>
        <row r="75">
          <cell r="L75" t="str">
            <v>СН2</v>
          </cell>
          <cell r="X75">
            <v>2425.3719999999998</v>
          </cell>
          <cell r="AN75">
            <v>0.69500000000000006</v>
          </cell>
          <cell r="AR75" t="str">
            <v>прочие</v>
          </cell>
          <cell r="AS75" t="str">
            <v>АО "Россети Кубань"</v>
          </cell>
        </row>
        <row r="76">
          <cell r="L76" t="str">
            <v>СН2</v>
          </cell>
          <cell r="X76">
            <v>1264.0640000000001</v>
          </cell>
          <cell r="AN76">
            <v>1.6759999999999999</v>
          </cell>
          <cell r="AR76" t="str">
            <v>прочие</v>
          </cell>
          <cell r="AS76" t="str">
            <v>АО "Россети Кубань"</v>
          </cell>
        </row>
        <row r="77">
          <cell r="L77" t="str">
            <v>СН2</v>
          </cell>
          <cell r="X77">
            <v>2532.2640000000001</v>
          </cell>
          <cell r="AN77">
            <v>1.0369999999999999</v>
          </cell>
          <cell r="AR77" t="str">
            <v>прочие</v>
          </cell>
          <cell r="AS77" t="str">
            <v>АО "Россети Кубань"</v>
          </cell>
        </row>
        <row r="78">
          <cell r="L78" t="str">
            <v>СН2</v>
          </cell>
          <cell r="X78">
            <v>60553.178</v>
          </cell>
          <cell r="AN78">
            <v>38.503999999999998</v>
          </cell>
          <cell r="AR78" t="str">
            <v>прочие</v>
          </cell>
          <cell r="AS78" t="str">
            <v>АО "Россети Кубань"</v>
          </cell>
        </row>
        <row r="79">
          <cell r="L79" t="str">
            <v>НН</v>
          </cell>
          <cell r="X79">
            <v>1974.2250000000001</v>
          </cell>
          <cell r="AN79">
            <v>3.609</v>
          </cell>
          <cell r="AR79" t="str">
            <v>прочие</v>
          </cell>
          <cell r="AS79" t="str">
            <v>АО "Россети Кубань"</v>
          </cell>
        </row>
        <row r="80">
          <cell r="L80" t="str">
            <v>НН</v>
          </cell>
          <cell r="X80">
            <v>2909.971</v>
          </cell>
          <cell r="AN80">
            <v>5.22</v>
          </cell>
          <cell r="AR80" t="str">
            <v>прочие</v>
          </cell>
          <cell r="AS80" t="str">
            <v>АО "Россети Кубань"</v>
          </cell>
        </row>
        <row r="81">
          <cell r="L81" t="str">
            <v>СН2</v>
          </cell>
          <cell r="X81">
            <v>2728.0080000000003</v>
          </cell>
          <cell r="AN81">
            <v>4.3040000000000003</v>
          </cell>
          <cell r="AR81" t="str">
            <v>прочие</v>
          </cell>
          <cell r="AS81" t="str">
            <v>АО "Россети Кубань"</v>
          </cell>
        </row>
        <row r="82">
          <cell r="L82" t="str">
            <v>НН</v>
          </cell>
          <cell r="X82">
            <v>1745.21</v>
          </cell>
          <cell r="AN82">
            <v>3.19</v>
          </cell>
          <cell r="AR82" t="str">
            <v>прочие</v>
          </cell>
          <cell r="AS82" t="str">
            <v>АО "Россети Кубань"</v>
          </cell>
        </row>
        <row r="83">
          <cell r="L83" t="str">
            <v>НН</v>
          </cell>
          <cell r="X83">
            <v>2390.8490000000002</v>
          </cell>
          <cell r="AN83">
            <v>4.2889999999999997</v>
          </cell>
          <cell r="AR83" t="str">
            <v>прочие</v>
          </cell>
          <cell r="AS83" t="str">
            <v>АО "Россети Кубань"</v>
          </cell>
        </row>
        <row r="84">
          <cell r="L84" t="str">
            <v>СН2</v>
          </cell>
          <cell r="X84">
            <v>2318.0169999999998</v>
          </cell>
          <cell r="AN84">
            <v>3.657</v>
          </cell>
          <cell r="AR84" t="str">
            <v>прочие</v>
          </cell>
          <cell r="AS84" t="str">
            <v>АО "Россети Кубань"</v>
          </cell>
        </row>
        <row r="85">
          <cell r="L85" t="str">
            <v>НН</v>
          </cell>
          <cell r="X85">
            <v>12118.698</v>
          </cell>
          <cell r="AN85">
            <v>19.297000000000001</v>
          </cell>
          <cell r="AR85" t="str">
            <v>прочие</v>
          </cell>
          <cell r="AS85" t="str">
            <v>АО "Россети Кубань"</v>
          </cell>
        </row>
        <row r="86">
          <cell r="L86" t="str">
            <v>НН</v>
          </cell>
          <cell r="X86">
            <v>4606.8010000000004</v>
          </cell>
          <cell r="AN86">
            <v>2.2829999999999999</v>
          </cell>
          <cell r="AR86" t="str">
            <v>прочие</v>
          </cell>
          <cell r="AS86" t="str">
            <v>АО "Россети Кубань"</v>
          </cell>
        </row>
        <row r="87">
          <cell r="L87" t="str">
            <v>НН</v>
          </cell>
          <cell r="X87">
            <v>1543.3320000000001</v>
          </cell>
          <cell r="AN87">
            <v>3.1390000000000002</v>
          </cell>
          <cell r="AR87" t="str">
            <v>прочие</v>
          </cell>
          <cell r="AS87" t="str">
            <v>АО "Россети Кубань"</v>
          </cell>
        </row>
        <row r="88">
          <cell r="L88" t="str">
            <v>СН1</v>
          </cell>
          <cell r="X88">
            <v>16727.885000000002</v>
          </cell>
          <cell r="AN88">
            <v>21.196000000000002</v>
          </cell>
          <cell r="AR88" t="str">
            <v>прочие</v>
          </cell>
          <cell r="AS88" t="str">
            <v>АО "Россети Кубань"</v>
          </cell>
        </row>
        <row r="89">
          <cell r="L89" t="str">
            <v>СН2</v>
          </cell>
          <cell r="X89">
            <v>2620.3960000000002</v>
          </cell>
          <cell r="AN89">
            <v>6.5449999999999999</v>
          </cell>
          <cell r="AR89" t="str">
            <v>прочие</v>
          </cell>
          <cell r="AS89" t="str">
            <v>АО "Россети Кубань"</v>
          </cell>
        </row>
        <row r="90">
          <cell r="L90" t="str">
            <v>НН</v>
          </cell>
          <cell r="X90">
            <v>1347.5930000000001</v>
          </cell>
          <cell r="AN90">
            <v>0.68900000000000006</v>
          </cell>
          <cell r="AR90" t="str">
            <v>прочие</v>
          </cell>
          <cell r="AS90" t="str">
            <v>АО "Россети Кубань"</v>
          </cell>
        </row>
        <row r="91">
          <cell r="L91" t="str">
            <v>СН1</v>
          </cell>
          <cell r="X91">
            <v>54936.460999999996</v>
          </cell>
          <cell r="AN91">
            <v>74.802999999999997</v>
          </cell>
          <cell r="AR91" t="str">
            <v>прочие</v>
          </cell>
          <cell r="AS91" t="str">
            <v>АО "Россети Кубань"</v>
          </cell>
        </row>
        <row r="92">
          <cell r="L92" t="str">
            <v>СН1</v>
          </cell>
          <cell r="X92">
            <v>274570.77399999998</v>
          </cell>
          <cell r="AN92">
            <v>373.863</v>
          </cell>
          <cell r="AR92" t="str">
            <v>прочие</v>
          </cell>
          <cell r="AS92" t="str">
            <v>АО "Россети Кубань"</v>
          </cell>
        </row>
        <row r="93">
          <cell r="L93" t="str">
            <v>СН2</v>
          </cell>
          <cell r="X93">
            <v>1996.454</v>
          </cell>
          <cell r="AN93">
            <v>0.72299999999999998</v>
          </cell>
          <cell r="AR93" t="str">
            <v>прочие</v>
          </cell>
          <cell r="AS93" t="str">
            <v>АО "Россети Кубань"</v>
          </cell>
        </row>
        <row r="94">
          <cell r="L94" t="str">
            <v>СН2</v>
          </cell>
          <cell r="X94">
            <v>909.47500000000002</v>
          </cell>
          <cell r="AN94">
            <v>1.8029999999999999</v>
          </cell>
          <cell r="AR94" t="str">
            <v>прочие</v>
          </cell>
          <cell r="AS94" t="str">
            <v>АО "Россети Кубань"</v>
          </cell>
        </row>
        <row r="95">
          <cell r="L95" t="str">
            <v>СН2</v>
          </cell>
          <cell r="X95">
            <v>645.36599999999999</v>
          </cell>
          <cell r="AN95">
            <v>1.6950000000000001</v>
          </cell>
          <cell r="AR95" t="str">
            <v>прочие</v>
          </cell>
          <cell r="AS95" t="str">
            <v>АО "Россети Кубань"</v>
          </cell>
        </row>
        <row r="96">
          <cell r="L96" t="str">
            <v>НН</v>
          </cell>
          <cell r="X96">
            <v>27.212</v>
          </cell>
          <cell r="AN96">
            <v>0.14499999999999999</v>
          </cell>
          <cell r="AR96" t="str">
            <v>прочие</v>
          </cell>
          <cell r="AS96" t="str">
            <v>АО "Россети Кубань"</v>
          </cell>
        </row>
        <row r="97">
          <cell r="L97" t="str">
            <v>НН</v>
          </cell>
          <cell r="X97">
            <v>140.16800000000001</v>
          </cell>
          <cell r="AN97">
            <v>0.442</v>
          </cell>
          <cell r="AR97" t="str">
            <v>прочие</v>
          </cell>
          <cell r="AS97" t="str">
            <v>АО "Россети Кубань"</v>
          </cell>
        </row>
        <row r="98">
          <cell r="L98" t="str">
            <v>СН2</v>
          </cell>
          <cell r="X98">
            <v>277.74299999999999</v>
          </cell>
          <cell r="AN98">
            <v>0.14000000000000001</v>
          </cell>
          <cell r="AR98" t="str">
            <v>прочие</v>
          </cell>
          <cell r="AS98" t="str">
            <v>АО "Россети Кубань"</v>
          </cell>
        </row>
        <row r="99">
          <cell r="L99" t="str">
            <v>СН2</v>
          </cell>
          <cell r="X99">
            <v>404.94399999999996</v>
          </cell>
          <cell r="AN99">
            <v>0.33700000000000002</v>
          </cell>
          <cell r="AR99" t="str">
            <v>прочие</v>
          </cell>
          <cell r="AS99" t="str">
            <v>АО "Россети Кубань"</v>
          </cell>
        </row>
        <row r="100">
          <cell r="L100" t="str">
            <v>НН</v>
          </cell>
          <cell r="X100">
            <v>2.2749999999999999</v>
          </cell>
          <cell r="AN100">
            <v>1.2E-2</v>
          </cell>
          <cell r="AR100" t="str">
            <v>прочие</v>
          </cell>
          <cell r="AS100" t="str">
            <v>АО "Россети Кубань"</v>
          </cell>
        </row>
        <row r="101">
          <cell r="L101" t="str">
            <v>НН</v>
          </cell>
          <cell r="X101">
            <v>94.290999999999997</v>
          </cell>
          <cell r="AN101">
            <v>4.3000000000000003E-2</v>
          </cell>
          <cell r="AR101" t="str">
            <v>прочие</v>
          </cell>
          <cell r="AS101" t="str">
            <v>АО "Россети Кубань"</v>
          </cell>
        </row>
        <row r="102">
          <cell r="L102" t="str">
            <v>НН</v>
          </cell>
          <cell r="X102">
            <v>51765.509999999995</v>
          </cell>
          <cell r="AN102">
            <v>80.603000000000009</v>
          </cell>
          <cell r="AR102" t="str">
            <v>прочие</v>
          </cell>
          <cell r="AS102" t="str">
            <v>АО "Россети Кубань"</v>
          </cell>
        </row>
        <row r="103">
          <cell r="L103" t="str">
            <v>НН</v>
          </cell>
          <cell r="X103">
            <v>30263.692999999999</v>
          </cell>
          <cell r="AN103">
            <v>44.5</v>
          </cell>
          <cell r="AR103" t="str">
            <v>прочие</v>
          </cell>
          <cell r="AS103" t="str">
            <v>АО "Россети Кубань"</v>
          </cell>
        </row>
        <row r="104">
          <cell r="L104" t="str">
            <v>НН</v>
          </cell>
          <cell r="X104">
            <v>22656.332000000002</v>
          </cell>
          <cell r="AN104">
            <v>10.399000000000001</v>
          </cell>
          <cell r="AR104" t="str">
            <v>прочие</v>
          </cell>
          <cell r="AS104" t="str">
            <v>АО "Россети Кубань"</v>
          </cell>
        </row>
        <row r="105">
          <cell r="L105" t="str">
            <v>НН</v>
          </cell>
          <cell r="X105">
            <v>13174.784</v>
          </cell>
          <cell r="AN105">
            <v>5.1760000000000002</v>
          </cell>
          <cell r="AR105" t="str">
            <v>прочие</v>
          </cell>
          <cell r="AS105" t="str">
            <v>АО "Россети Кубань"</v>
          </cell>
        </row>
        <row r="106">
          <cell r="L106" t="str">
            <v>СН2</v>
          </cell>
          <cell r="X106">
            <v>28646.386000000002</v>
          </cell>
          <cell r="AN106">
            <v>67.786000000000001</v>
          </cell>
          <cell r="AR106" t="str">
            <v>прочие</v>
          </cell>
          <cell r="AS106" t="str">
            <v>АО "Россети Кубань"</v>
          </cell>
        </row>
        <row r="107">
          <cell r="L107" t="str">
            <v>СН2</v>
          </cell>
          <cell r="X107">
            <v>2442.7660000000001</v>
          </cell>
          <cell r="AN107">
            <v>0.80900000000000005</v>
          </cell>
          <cell r="AR107" t="str">
            <v>прочие</v>
          </cell>
          <cell r="AS107" t="str">
            <v>АО "Россети Кубань"</v>
          </cell>
        </row>
        <row r="108">
          <cell r="L108" t="str">
            <v>СН2</v>
          </cell>
          <cell r="X108">
            <v>19070.348000000002</v>
          </cell>
          <cell r="AN108">
            <v>6.3140000000000001</v>
          </cell>
          <cell r="AR108" t="str">
            <v>прочие</v>
          </cell>
          <cell r="AS108" t="str">
            <v>АО "Россети Кубань"</v>
          </cell>
        </row>
        <row r="109">
          <cell r="L109" t="str">
            <v>СН2</v>
          </cell>
          <cell r="X109">
            <v>106525.91500000001</v>
          </cell>
          <cell r="AN109">
            <v>175.48</v>
          </cell>
          <cell r="AR109" t="str">
            <v>прочие</v>
          </cell>
          <cell r="AS109" t="str">
            <v>АО "Россети Кубань"</v>
          </cell>
        </row>
        <row r="110">
          <cell r="L110" t="str">
            <v>СН2</v>
          </cell>
          <cell r="X110">
            <v>41547.584999999999</v>
          </cell>
          <cell r="AN110">
            <v>23.515000000000001</v>
          </cell>
          <cell r="AR110" t="str">
            <v>прочие</v>
          </cell>
          <cell r="AS110" t="str">
            <v>АО "Россети Кубань"</v>
          </cell>
        </row>
        <row r="111">
          <cell r="L111" t="str">
            <v>СН2</v>
          </cell>
          <cell r="X111">
            <v>21950.913</v>
          </cell>
          <cell r="AN111">
            <v>57.844999999999999</v>
          </cell>
          <cell r="AR111" t="str">
            <v>прочие</v>
          </cell>
          <cell r="AS111" t="str">
            <v>АО "Россети Кубань"</v>
          </cell>
        </row>
        <row r="112">
          <cell r="L112" t="str">
            <v>СН2</v>
          </cell>
          <cell r="X112">
            <v>3309.7710000000002</v>
          </cell>
          <cell r="AN112">
            <v>6.7940000000000005</v>
          </cell>
          <cell r="AR112" t="str">
            <v>прочие</v>
          </cell>
          <cell r="AS112" t="str">
            <v>АО "Россети Кубань"</v>
          </cell>
        </row>
        <row r="113">
          <cell r="L113" t="str">
            <v>НН</v>
          </cell>
          <cell r="X113">
            <v>22.446999999999999</v>
          </cell>
          <cell r="AN113">
            <v>5.7000000000000002E-2</v>
          </cell>
          <cell r="AR113" t="str">
            <v>прочие</v>
          </cell>
          <cell r="AS113" t="str">
            <v>АО "Россети Кубань"</v>
          </cell>
        </row>
        <row r="114">
          <cell r="L114" t="str">
            <v>НН</v>
          </cell>
          <cell r="X114">
            <v>6.2560000000000002</v>
          </cell>
          <cell r="AN114">
            <v>1.6E-2</v>
          </cell>
          <cell r="AR114" t="str">
            <v>прочие</v>
          </cell>
          <cell r="AS114" t="str">
            <v>АО "Россети Кубань"</v>
          </cell>
        </row>
        <row r="115">
          <cell r="L115" t="str">
            <v>СН2</v>
          </cell>
          <cell r="X115">
            <v>5540.2120000000004</v>
          </cell>
          <cell r="AN115">
            <v>8.8539999999999992</v>
          </cell>
          <cell r="AR115" t="str">
            <v>прочие</v>
          </cell>
          <cell r="AS115" t="str">
            <v>АО "Россети Кубань"</v>
          </cell>
        </row>
        <row r="116">
          <cell r="L116" t="str">
            <v>СН2</v>
          </cell>
          <cell r="X116">
            <v>9644.9340000000011</v>
          </cell>
          <cell r="AN116">
            <v>14.425000000000001</v>
          </cell>
          <cell r="AR116" t="str">
            <v>прочие</v>
          </cell>
          <cell r="AS116" t="str">
            <v>АО "Россети Кубань"</v>
          </cell>
        </row>
        <row r="117">
          <cell r="L117" t="str">
            <v>СН2</v>
          </cell>
          <cell r="X117">
            <v>4315.9210000000003</v>
          </cell>
          <cell r="AN117">
            <v>6.8970000000000002</v>
          </cell>
          <cell r="AR117" t="str">
            <v>прочие</v>
          </cell>
          <cell r="AS117" t="str">
            <v>АО "Россети Кубань"</v>
          </cell>
        </row>
        <row r="118">
          <cell r="L118" t="str">
            <v>СН2</v>
          </cell>
          <cell r="X118">
            <v>7017.0060000000003</v>
          </cell>
          <cell r="AN118">
            <v>10.494999999999999</v>
          </cell>
          <cell r="AR118" t="str">
            <v>прочие</v>
          </cell>
          <cell r="AS118" t="str">
            <v>АО "Россети Кубань"</v>
          </cell>
        </row>
        <row r="119">
          <cell r="L119" t="str">
            <v>НН</v>
          </cell>
          <cell r="X119">
            <v>498.26</v>
          </cell>
          <cell r="AR119" t="str">
            <v>прочие</v>
          </cell>
          <cell r="AS119" t="str">
            <v>АО "Россети Кубань"</v>
          </cell>
        </row>
        <row r="120">
          <cell r="L120" t="str">
            <v>СН2</v>
          </cell>
          <cell r="X120">
            <v>41012.317999999999</v>
          </cell>
          <cell r="AN120">
            <v>68.489000000000004</v>
          </cell>
          <cell r="AR120" t="str">
            <v>прочие</v>
          </cell>
          <cell r="AS120" t="str">
            <v>АО "Россети Кубань"</v>
          </cell>
        </row>
        <row r="121">
          <cell r="L121" t="str">
            <v>СН2</v>
          </cell>
          <cell r="X121">
            <v>13230.970000000001</v>
          </cell>
          <cell r="AN121">
            <v>22.094999999999999</v>
          </cell>
          <cell r="AR121" t="str">
            <v>прочие</v>
          </cell>
          <cell r="AS121" t="str">
            <v>АО "Россети Кубань"</v>
          </cell>
        </row>
        <row r="122">
          <cell r="L122" t="str">
            <v>СН2</v>
          </cell>
          <cell r="X122">
            <v>4567.4220000000005</v>
          </cell>
          <cell r="AN122">
            <v>7.6280000000000001</v>
          </cell>
          <cell r="AR122" t="str">
            <v>прочие</v>
          </cell>
          <cell r="AS122" t="str">
            <v>АО "Россети Кубань"</v>
          </cell>
        </row>
        <row r="123">
          <cell r="L123" t="str">
            <v>НН</v>
          </cell>
          <cell r="X123">
            <v>278</v>
          </cell>
          <cell r="AR123" t="str">
            <v>прочие</v>
          </cell>
          <cell r="AS123" t="str">
            <v>АО "Россети Кубань"</v>
          </cell>
        </row>
        <row r="124">
          <cell r="L124" t="str">
            <v>СН2</v>
          </cell>
          <cell r="X124">
            <v>36408.769</v>
          </cell>
          <cell r="AN124">
            <v>58.183</v>
          </cell>
          <cell r="AR124" t="str">
            <v>прочие</v>
          </cell>
          <cell r="AS124" t="str">
            <v>АО "Россети Кубань"</v>
          </cell>
        </row>
        <row r="125">
          <cell r="L125" t="str">
            <v>СН2</v>
          </cell>
          <cell r="X125">
            <v>0</v>
          </cell>
          <cell r="AN125">
            <v>0</v>
          </cell>
          <cell r="AR125" t="str">
            <v>прочие</v>
          </cell>
          <cell r="AS125" t="str">
            <v>АО "Россети Кубань"</v>
          </cell>
        </row>
        <row r="126">
          <cell r="L126" t="str">
            <v>СН2</v>
          </cell>
          <cell r="X126">
            <v>28363.142</v>
          </cell>
          <cell r="AN126">
            <v>45.325000000000003</v>
          </cell>
          <cell r="AR126" t="str">
            <v>прочие</v>
          </cell>
          <cell r="AS126" t="str">
            <v>АО "Россети Кубань"</v>
          </cell>
        </row>
        <row r="127">
          <cell r="L127" t="str">
            <v>СН2</v>
          </cell>
          <cell r="X127">
            <v>29837.74</v>
          </cell>
          <cell r="AN127">
            <v>75.064000000000007</v>
          </cell>
          <cell r="AR127" t="str">
            <v>прочие</v>
          </cell>
          <cell r="AS127" t="str">
            <v>АО "Россети Кубань"</v>
          </cell>
        </row>
        <row r="128">
          <cell r="L128" t="str">
            <v>СН2</v>
          </cell>
          <cell r="X128">
            <v>69410.016000000003</v>
          </cell>
          <cell r="AN128">
            <v>175.51500000000001</v>
          </cell>
          <cell r="AR128" t="str">
            <v>прочие</v>
          </cell>
          <cell r="AS128" t="str">
            <v>АО "Россети Кубань"</v>
          </cell>
        </row>
        <row r="129">
          <cell r="L129" t="str">
            <v>СН2</v>
          </cell>
          <cell r="X129">
            <v>1979.751</v>
          </cell>
          <cell r="AR129" t="str">
            <v>прочие</v>
          </cell>
          <cell r="AS129" t="str">
            <v>АО "Россети Кубань"</v>
          </cell>
        </row>
        <row r="130">
          <cell r="L130" t="str">
            <v>СН2</v>
          </cell>
          <cell r="X130">
            <v>59107.282999999996</v>
          </cell>
          <cell r="AN130">
            <v>11.657</v>
          </cell>
          <cell r="AR130" t="str">
            <v>прочие</v>
          </cell>
          <cell r="AS130" t="str">
            <v>АО "Россети Кубань"</v>
          </cell>
        </row>
        <row r="131">
          <cell r="L131" t="str">
            <v>СН2</v>
          </cell>
          <cell r="X131">
            <v>21231.260000000002</v>
          </cell>
          <cell r="AN131">
            <v>10.167999999999999</v>
          </cell>
          <cell r="AR131" t="str">
            <v>прочие</v>
          </cell>
          <cell r="AS131" t="str">
            <v>АО "Россети Кубань"</v>
          </cell>
        </row>
        <row r="132">
          <cell r="L132" t="str">
            <v>СН2</v>
          </cell>
          <cell r="X132">
            <v>85178.930000000008</v>
          </cell>
          <cell r="AN132">
            <v>150.78100000000001</v>
          </cell>
          <cell r="AR132" t="str">
            <v>прочие</v>
          </cell>
          <cell r="AS132" t="str">
            <v>АО "Россети Кубань"</v>
          </cell>
        </row>
        <row r="133">
          <cell r="L133" t="str">
            <v>СН2</v>
          </cell>
          <cell r="X133">
            <v>30909.251</v>
          </cell>
          <cell r="AN133">
            <v>16.744</v>
          </cell>
          <cell r="AR133" t="str">
            <v>прочие</v>
          </cell>
          <cell r="AS133" t="str">
            <v>АО "Россети Кубань"</v>
          </cell>
        </row>
        <row r="134">
          <cell r="L134" t="str">
            <v>СН2</v>
          </cell>
          <cell r="X134">
            <v>14585.565000000001</v>
          </cell>
          <cell r="AN134">
            <v>23.308</v>
          </cell>
          <cell r="AR134" t="str">
            <v>прочие</v>
          </cell>
          <cell r="AS134" t="str">
            <v>АО "Россети Кубань"</v>
          </cell>
        </row>
        <row r="135">
          <cell r="L135" t="str">
            <v>СН2</v>
          </cell>
          <cell r="X135">
            <v>11362.434999999999</v>
          </cell>
          <cell r="AN135">
            <v>18.157</v>
          </cell>
          <cell r="AR135" t="str">
            <v>прочие</v>
          </cell>
          <cell r="AS135" t="str">
            <v>АО "Россети Кубань"</v>
          </cell>
        </row>
        <row r="136">
          <cell r="L136" t="str">
            <v>СН2</v>
          </cell>
          <cell r="X136">
            <v>3905.643</v>
          </cell>
          <cell r="AN136">
            <v>6.5979999999999999</v>
          </cell>
          <cell r="AR136" t="str">
            <v>прочие</v>
          </cell>
          <cell r="AS136" t="str">
            <v>ООО "Кедр"</v>
          </cell>
        </row>
        <row r="137">
          <cell r="L137" t="str">
            <v>СН2</v>
          </cell>
          <cell r="X137">
            <v>1753.269</v>
          </cell>
          <cell r="AN137">
            <v>2.5760000000000001</v>
          </cell>
          <cell r="AR137" t="str">
            <v>прочие</v>
          </cell>
          <cell r="AS137" t="str">
            <v>ООО "Кедр"</v>
          </cell>
        </row>
        <row r="138">
          <cell r="L138" t="str">
            <v>СН2</v>
          </cell>
          <cell r="X138">
            <v>11932.508</v>
          </cell>
          <cell r="AN138">
            <v>17.655000000000001</v>
          </cell>
          <cell r="AR138" t="str">
            <v>прочие</v>
          </cell>
          <cell r="AS138" t="str">
            <v>ООО "Кедр"</v>
          </cell>
        </row>
        <row r="139">
          <cell r="L139" t="str">
            <v>СН2</v>
          </cell>
          <cell r="X139">
            <v>205.05199999999999</v>
          </cell>
          <cell r="AN139">
            <v>0.30099999999999999</v>
          </cell>
          <cell r="AR139" t="str">
            <v>прочие</v>
          </cell>
          <cell r="AS139" t="str">
            <v>ООО "Кедр"</v>
          </cell>
        </row>
        <row r="140">
          <cell r="L140" t="str">
            <v>СН2</v>
          </cell>
          <cell r="X140">
            <v>1131.6790000000001</v>
          </cell>
          <cell r="AN140">
            <v>1.663</v>
          </cell>
          <cell r="AR140" t="str">
            <v>прочие</v>
          </cell>
          <cell r="AS140" t="str">
            <v>ООО "Кедр"</v>
          </cell>
        </row>
        <row r="141">
          <cell r="L141" t="str">
            <v>СН2</v>
          </cell>
          <cell r="X141">
            <v>1591.52</v>
          </cell>
          <cell r="AN141">
            <v>2.6890000000000001</v>
          </cell>
          <cell r="AR141" t="str">
            <v>прочие</v>
          </cell>
          <cell r="AS141" t="str">
            <v>ООО "Кедр"</v>
          </cell>
        </row>
        <row r="142">
          <cell r="L142" t="str">
            <v>СН2</v>
          </cell>
          <cell r="X142">
            <v>866.83699999999999</v>
          </cell>
          <cell r="AN142">
            <v>1.464</v>
          </cell>
          <cell r="AR142" t="str">
            <v>прочие</v>
          </cell>
          <cell r="AS142" t="str">
            <v>ООО "Кедр"</v>
          </cell>
        </row>
        <row r="143">
          <cell r="L143" t="str">
            <v>СН2</v>
          </cell>
          <cell r="X143">
            <v>19410</v>
          </cell>
          <cell r="AR143" t="str">
            <v>прочие</v>
          </cell>
          <cell r="AS143" t="str">
            <v>ООО "Кедр"</v>
          </cell>
        </row>
        <row r="144">
          <cell r="L144" t="str">
            <v>СН2</v>
          </cell>
          <cell r="X144">
            <v>0</v>
          </cell>
          <cell r="AN144">
            <v>0</v>
          </cell>
          <cell r="AR144" t="str">
            <v>прочие</v>
          </cell>
          <cell r="AS144" t="str">
            <v>ООО "Кедр"</v>
          </cell>
        </row>
        <row r="145">
          <cell r="L145" t="str">
            <v>СН2</v>
          </cell>
          <cell r="X145">
            <v>9676.728000000001</v>
          </cell>
          <cell r="AN145">
            <v>14.318</v>
          </cell>
          <cell r="AR145" t="str">
            <v>прочие</v>
          </cell>
          <cell r="AS145" t="str">
            <v>ООО "Кедр"</v>
          </cell>
        </row>
        <row r="146">
          <cell r="L146" t="str">
            <v>СН2</v>
          </cell>
          <cell r="X146">
            <v>10285.59</v>
          </cell>
          <cell r="AN146">
            <v>22.702999999999999</v>
          </cell>
          <cell r="AR146" t="str">
            <v>прочие</v>
          </cell>
          <cell r="AS146" t="str">
            <v>ООО "Ростэкэлектросети"</v>
          </cell>
        </row>
        <row r="147">
          <cell r="L147" t="str">
            <v>СН2</v>
          </cell>
          <cell r="X147">
            <v>0</v>
          </cell>
          <cell r="AN147">
            <v>0</v>
          </cell>
          <cell r="AR147" t="str">
            <v>прочие</v>
          </cell>
          <cell r="AS147" t="str">
            <v>ООО "Ростэкэлектросети"</v>
          </cell>
        </row>
        <row r="148">
          <cell r="L148" t="str">
            <v>СН2</v>
          </cell>
          <cell r="X148">
            <v>0</v>
          </cell>
          <cell r="AN148">
            <v>0</v>
          </cell>
          <cell r="AR148" t="str">
            <v>прочие</v>
          </cell>
          <cell r="AS148" t="str">
            <v>ООО "Ростэкэлектросети"</v>
          </cell>
        </row>
        <row r="149">
          <cell r="L149" t="str">
            <v>СН2</v>
          </cell>
          <cell r="X149">
            <v>9649.607</v>
          </cell>
          <cell r="AN149">
            <v>3.4049999999999998</v>
          </cell>
          <cell r="AR149" t="str">
            <v>прочие</v>
          </cell>
          <cell r="AS149" t="str">
            <v>ООО "Ростэкэлектросети"</v>
          </cell>
        </row>
        <row r="150">
          <cell r="L150" t="str">
            <v>СН2</v>
          </cell>
          <cell r="X150">
            <v>0</v>
          </cell>
          <cell r="AN150">
            <v>0</v>
          </cell>
          <cell r="AR150" t="str">
            <v>прочие</v>
          </cell>
          <cell r="AS150" t="str">
            <v>ООО "Ростэкэлектросети"</v>
          </cell>
        </row>
        <row r="151">
          <cell r="L151" t="str">
            <v>СН2</v>
          </cell>
          <cell r="X151">
            <v>63463.802000000003</v>
          </cell>
          <cell r="AN151">
            <v>40.342999999999996</v>
          </cell>
          <cell r="AR151" t="str">
            <v>прочие</v>
          </cell>
          <cell r="AS151" t="str">
            <v>ООО "Ростэкэлектросети"</v>
          </cell>
        </row>
        <row r="152">
          <cell r="L152" t="str">
            <v>СН2</v>
          </cell>
          <cell r="X152">
            <v>0</v>
          </cell>
          <cell r="AN152">
            <v>0</v>
          </cell>
          <cell r="AR152" t="str">
            <v>прочие</v>
          </cell>
          <cell r="AS152" t="str">
            <v>ООО "Ростэкэлектросети"</v>
          </cell>
        </row>
        <row r="153">
          <cell r="L153" t="str">
            <v>СН2</v>
          </cell>
          <cell r="X153">
            <v>75476.240999999995</v>
          </cell>
          <cell r="AN153">
            <v>166.98400000000001</v>
          </cell>
          <cell r="AR153" t="str">
            <v>прочие</v>
          </cell>
          <cell r="AS153" t="str">
            <v>АО "Россети Кубань"</v>
          </cell>
        </row>
        <row r="154">
          <cell r="L154" t="str">
            <v>СН2</v>
          </cell>
          <cell r="X154">
            <v>41830.873</v>
          </cell>
          <cell r="AN154">
            <v>95.787999999999997</v>
          </cell>
          <cell r="AR154" t="str">
            <v>прочие</v>
          </cell>
          <cell r="AS154" t="str">
            <v>АО "Россети Кубань"</v>
          </cell>
        </row>
        <row r="155">
          <cell r="L155" t="str">
            <v>СН2</v>
          </cell>
          <cell r="X155">
            <v>42888.758999999998</v>
          </cell>
          <cell r="AN155">
            <v>17.988</v>
          </cell>
          <cell r="AR155" t="str">
            <v>прочие</v>
          </cell>
          <cell r="AS155" t="str">
            <v>АО "Россети Кубань"</v>
          </cell>
        </row>
        <row r="156">
          <cell r="L156" t="str">
            <v>СН2</v>
          </cell>
          <cell r="X156">
            <v>14607.373</v>
          </cell>
          <cell r="AN156">
            <v>13.756</v>
          </cell>
          <cell r="AR156" t="str">
            <v>прочие</v>
          </cell>
          <cell r="AS156" t="str">
            <v>АО "Россети Кубань"</v>
          </cell>
        </row>
        <row r="157">
          <cell r="L157" t="str">
            <v>СН2</v>
          </cell>
          <cell r="X157">
            <v>3436.5680000000002</v>
          </cell>
          <cell r="AN157">
            <v>7.101</v>
          </cell>
          <cell r="AR157" t="str">
            <v>прочие</v>
          </cell>
          <cell r="AS157" t="str">
            <v>ООО "Кедр"</v>
          </cell>
        </row>
        <row r="158">
          <cell r="L158" t="str">
            <v>СН2</v>
          </cell>
          <cell r="X158">
            <v>74186.021999999997</v>
          </cell>
          <cell r="AN158">
            <v>137.88499999999999</v>
          </cell>
          <cell r="AR158" t="str">
            <v>прочие</v>
          </cell>
          <cell r="AS158" t="str">
            <v>ООО "Кедр"</v>
          </cell>
        </row>
        <row r="159">
          <cell r="L159" t="str">
            <v>СН2</v>
          </cell>
          <cell r="X159">
            <v>0</v>
          </cell>
          <cell r="AN159">
            <v>0</v>
          </cell>
          <cell r="AR159" t="str">
            <v>прочие</v>
          </cell>
          <cell r="AS159" t="str">
            <v>ООО "Кедр"</v>
          </cell>
        </row>
        <row r="160">
          <cell r="L160" t="str">
            <v>СН2</v>
          </cell>
          <cell r="X160">
            <v>15640.42</v>
          </cell>
          <cell r="AN160">
            <v>33.298000000000002</v>
          </cell>
          <cell r="AR160" t="str">
            <v>прочие</v>
          </cell>
          <cell r="AS160" t="str">
            <v>АО "Россети Кубань"</v>
          </cell>
        </row>
        <row r="161">
          <cell r="L161" t="str">
            <v>СН2</v>
          </cell>
          <cell r="X161">
            <v>13262.705</v>
          </cell>
          <cell r="AN161">
            <v>3.5939999999999999</v>
          </cell>
          <cell r="AR161" t="str">
            <v>прочие</v>
          </cell>
          <cell r="AS161" t="str">
            <v>АО "Россети Кубань"</v>
          </cell>
        </row>
        <row r="162">
          <cell r="L162" t="str">
            <v>СН2</v>
          </cell>
          <cell r="X162">
            <v>14301.306</v>
          </cell>
          <cell r="AN162">
            <v>38.803999999999995</v>
          </cell>
          <cell r="AR162" t="str">
            <v>прочие</v>
          </cell>
          <cell r="AS162" t="str">
            <v>ООО "Югстрой-Электросеть"</v>
          </cell>
        </row>
        <row r="163">
          <cell r="L163" t="str">
            <v>СН2</v>
          </cell>
          <cell r="X163">
            <v>2.3879999999999999</v>
          </cell>
          <cell r="AN163">
            <v>1E-3</v>
          </cell>
          <cell r="AR163" t="str">
            <v>прочие</v>
          </cell>
          <cell r="AS163" t="str">
            <v>ООО "Югстрой-Электросеть"</v>
          </cell>
        </row>
        <row r="164">
          <cell r="L164" t="str">
            <v>СН2</v>
          </cell>
          <cell r="X164">
            <v>209.536</v>
          </cell>
          <cell r="AN164">
            <v>7.5999999999999998E-2</v>
          </cell>
          <cell r="AR164" t="str">
            <v>прочие</v>
          </cell>
          <cell r="AS164" t="str">
            <v>ООО "Югстрой-Электросеть"</v>
          </cell>
        </row>
        <row r="165">
          <cell r="L165" t="str">
            <v>СН2</v>
          </cell>
          <cell r="X165">
            <v>0</v>
          </cell>
          <cell r="AN165">
            <v>0</v>
          </cell>
          <cell r="AR165" t="str">
            <v>прочие</v>
          </cell>
          <cell r="AS165" t="str">
            <v>ООО "Югстрой-Электросеть"</v>
          </cell>
        </row>
        <row r="166">
          <cell r="L166" t="str">
            <v>СН2</v>
          </cell>
          <cell r="X166">
            <v>10816.373</v>
          </cell>
          <cell r="AN166">
            <v>3.9460000000000002</v>
          </cell>
          <cell r="AR166" t="str">
            <v>прочие</v>
          </cell>
          <cell r="AS166" t="str">
            <v>ООО "Югстрой-Электросеть"</v>
          </cell>
        </row>
        <row r="167">
          <cell r="L167" t="str">
            <v>НН</v>
          </cell>
          <cell r="X167">
            <v>6674.6030000000001</v>
          </cell>
          <cell r="AN167">
            <v>10.425000000000001</v>
          </cell>
          <cell r="AR167" t="str">
            <v>прочие</v>
          </cell>
          <cell r="AS167" t="str">
            <v>ООО "Ростэкэлектросети"</v>
          </cell>
        </row>
        <row r="168">
          <cell r="L168" t="str">
            <v>НН</v>
          </cell>
          <cell r="X168">
            <v>0</v>
          </cell>
          <cell r="AN168">
            <v>0</v>
          </cell>
          <cell r="AR168" t="str">
            <v>прочие</v>
          </cell>
          <cell r="AS168" t="str">
            <v>ООО "Ростэкэлектросети"</v>
          </cell>
        </row>
        <row r="169">
          <cell r="L169" t="str">
            <v>НН</v>
          </cell>
          <cell r="X169">
            <v>3182.5990000000002</v>
          </cell>
          <cell r="AN169">
            <v>4.9710000000000001</v>
          </cell>
          <cell r="AR169" t="str">
            <v>прочие</v>
          </cell>
          <cell r="AS169" t="str">
            <v>ООО "Ростэкэлектросети"</v>
          </cell>
        </row>
        <row r="170">
          <cell r="L170" t="str">
            <v>НН</v>
          </cell>
          <cell r="X170">
            <v>2039.838</v>
          </cell>
          <cell r="AN170">
            <v>3.1859999999999999</v>
          </cell>
          <cell r="AR170" t="str">
            <v>прочие</v>
          </cell>
          <cell r="AS170" t="str">
            <v>ООО "Ростэкэлектросети"</v>
          </cell>
        </row>
        <row r="171">
          <cell r="L171" t="str">
            <v>СН2</v>
          </cell>
          <cell r="X171">
            <v>19408</v>
          </cell>
          <cell r="AR171" t="str">
            <v>прочие</v>
          </cell>
          <cell r="AS171" t="str">
            <v>АО "Электросети Кубани"</v>
          </cell>
        </row>
        <row r="172">
          <cell r="L172" t="str">
            <v>СН2</v>
          </cell>
          <cell r="X172">
            <v>2052.8229999999999</v>
          </cell>
          <cell r="AN172">
            <v>3.2800000000000002</v>
          </cell>
          <cell r="AR172" t="str">
            <v>прочие</v>
          </cell>
          <cell r="AS172" t="str">
            <v>ООО "Ростэкэлектросети"</v>
          </cell>
        </row>
        <row r="173">
          <cell r="L173" t="str">
            <v>СН2</v>
          </cell>
          <cell r="X173">
            <v>138.268</v>
          </cell>
          <cell r="AN173">
            <v>0.221</v>
          </cell>
          <cell r="AR173" t="str">
            <v>прочие</v>
          </cell>
          <cell r="AS173" t="str">
            <v>ООО "Ростэкэлектросети"</v>
          </cell>
        </row>
        <row r="174">
          <cell r="L174" t="str">
            <v>СН2</v>
          </cell>
          <cell r="X174">
            <v>1460.9259999999999</v>
          </cell>
          <cell r="AN174">
            <v>2.335</v>
          </cell>
          <cell r="AR174" t="str">
            <v>прочие</v>
          </cell>
          <cell r="AS174" t="str">
            <v>ООО "Ростэкэлектросети"</v>
          </cell>
        </row>
        <row r="175">
          <cell r="L175" t="str">
            <v>ВН</v>
          </cell>
          <cell r="X175">
            <v>1096798</v>
          </cell>
          <cell r="AR175" t="str">
            <v>прочие</v>
          </cell>
          <cell r="AS175" t="str">
            <v>АО "Россети Кубань"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УП"/>
    </sheetNames>
    <sheetDataSet>
      <sheetData sheetId="0">
        <row r="11">
          <cell r="E11">
            <v>3711122.6359999999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724-A31B-4D14-95F2-DAF4C0356A23}">
  <sheetPr>
    <pageSetUpPr fitToPage="1"/>
  </sheetPr>
  <dimension ref="A2:V328"/>
  <sheetViews>
    <sheetView showGridLines="0" tabSelected="1" view="pageBreakPreview" zoomScale="85" zoomScaleNormal="70" zoomScaleSheetLayoutView="85" workbookViewId="0">
      <pane xSplit="2" ySplit="11" topLeftCell="C12" activePane="bottomRight" state="frozen"/>
      <selection activeCell="D11" sqref="D11:Q114"/>
      <selection pane="topRight" activeCell="D11" sqref="D11:Q114"/>
      <selection pane="bottomLeft" activeCell="D11" sqref="D11:Q114"/>
      <selection pane="bottomRight" activeCell="A10" sqref="A10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5" width="15.28515625" style="1" bestFit="1" customWidth="1"/>
    <col min="6" max="6" width="13.7109375" style="1" bestFit="1" customWidth="1"/>
    <col min="7" max="7" width="15.28515625" style="1" bestFit="1" customWidth="1"/>
    <col min="8" max="8" width="13.7109375" style="1" bestFit="1" customWidth="1"/>
    <col min="9" max="10" width="9" style="1" customWidth="1"/>
    <col min="11" max="15" width="11.5703125" style="1" customWidth="1"/>
    <col min="16" max="17" width="8.42578125" style="1" customWidth="1"/>
    <col min="18" max="18" width="7" style="1" customWidth="1"/>
    <col min="19" max="19" width="13.28515625" style="1" customWidth="1"/>
    <col min="20" max="20" width="19.85546875" style="1" customWidth="1"/>
    <col min="21" max="21" width="17.28515625" style="1" customWidth="1"/>
    <col min="22" max="22" width="20.85546875" style="1" customWidth="1"/>
    <col min="23" max="16384" width="9.140625" style="1"/>
  </cols>
  <sheetData>
    <row r="2" spans="1:22" ht="14.65" customHeight="1" x14ac:dyDescent="0.25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45"/>
      <c r="Q2" s="45"/>
      <c r="R2" s="33"/>
    </row>
    <row r="3" spans="1:22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45"/>
      <c r="Q3" s="45"/>
      <c r="S3" s="1" t="s">
        <v>30</v>
      </c>
    </row>
    <row r="4" spans="1:22" x14ac:dyDescent="0.25">
      <c r="S4" s="1" t="b">
        <f>D11=[2]май26!$X$4/1000</f>
        <v>1</v>
      </c>
    </row>
    <row r="5" spans="1:22" x14ac:dyDescent="0.25">
      <c r="A5" s="19" t="s">
        <v>19</v>
      </c>
      <c r="B5" s="25"/>
      <c r="C5" s="25" t="s">
        <v>17</v>
      </c>
      <c r="D5" s="2"/>
      <c r="E5" s="3"/>
      <c r="F5" s="3"/>
      <c r="G5" s="3"/>
      <c r="H5" s="3"/>
      <c r="I5" s="3"/>
      <c r="J5" s="3"/>
      <c r="K5" s="3"/>
    </row>
    <row r="6" spans="1:22" x14ac:dyDescent="0.25">
      <c r="A6" s="19" t="s">
        <v>20</v>
      </c>
      <c r="B6" s="26"/>
      <c r="C6" s="24">
        <v>46143</v>
      </c>
      <c r="D6" s="4"/>
      <c r="E6" s="3"/>
      <c r="F6" s="3"/>
      <c r="G6" s="3"/>
      <c r="H6" s="3"/>
      <c r="I6" s="3"/>
      <c r="J6" s="3"/>
      <c r="K6" s="3"/>
    </row>
    <row r="7" spans="1:22" x14ac:dyDescent="0.25">
      <c r="S7" s="1" t="s">
        <v>25</v>
      </c>
    </row>
    <row r="8" spans="1:22" ht="14.65" customHeight="1" x14ac:dyDescent="0.25">
      <c r="A8" s="51" t="s">
        <v>0</v>
      </c>
      <c r="B8" s="55" t="s">
        <v>1</v>
      </c>
      <c r="C8" s="55" t="s">
        <v>2</v>
      </c>
      <c r="D8" s="62" t="s">
        <v>3</v>
      </c>
      <c r="E8" s="63"/>
      <c r="F8" s="63"/>
      <c r="G8" s="63"/>
      <c r="H8" s="63"/>
      <c r="I8" s="63"/>
      <c r="J8" s="64"/>
      <c r="K8" s="57" t="s">
        <v>4</v>
      </c>
      <c r="L8" s="57"/>
      <c r="M8" s="57"/>
      <c r="N8" s="57"/>
      <c r="O8" s="57"/>
      <c r="P8" s="57"/>
      <c r="Q8" s="57"/>
      <c r="S8" s="1" t="e">
        <f>D11=[3]СВОД!$C$11/1000</f>
        <v>#REF!</v>
      </c>
      <c r="T8" s="22" t="s">
        <v>21</v>
      </c>
    </row>
    <row r="9" spans="1:22" x14ac:dyDescent="0.25">
      <c r="A9" s="53"/>
      <c r="B9" s="56"/>
      <c r="C9" s="53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33</v>
      </c>
      <c r="J9" s="5" t="s">
        <v>34</v>
      </c>
      <c r="K9" s="5" t="s">
        <v>5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33</v>
      </c>
      <c r="Q9" s="5" t="s">
        <v>34</v>
      </c>
      <c r="S9" s="1" t="e">
        <f>[3]СВОД!$C$15/1000+[3]СВОД!$C$19/1000=K11</f>
        <v>#REF!</v>
      </c>
      <c r="T9" s="22" t="s">
        <v>22</v>
      </c>
    </row>
    <row r="10" spans="1:22" s="7" customFormat="1" x14ac:dyDescent="0.25">
      <c r="A10" s="6">
        <f>COLUMN()</f>
        <v>1</v>
      </c>
      <c r="B10" s="6">
        <f>COLUMN()</f>
        <v>2</v>
      </c>
      <c r="C10" s="6">
        <f>COLUMN()</f>
        <v>3</v>
      </c>
      <c r="D10" s="6">
        <f>COLUMN()</f>
        <v>4</v>
      </c>
      <c r="E10" s="6">
        <f>COLUMN()</f>
        <v>5</v>
      </c>
      <c r="F10" s="6">
        <f>COLUMN()</f>
        <v>6</v>
      </c>
      <c r="G10" s="6">
        <f>COLUMN()</f>
        <v>7</v>
      </c>
      <c r="H10" s="6">
        <f>COLUMN()</f>
        <v>8</v>
      </c>
      <c r="I10" s="6">
        <f>COLUMN()</f>
        <v>9</v>
      </c>
      <c r="J10" s="6">
        <f>COLUMN()</f>
        <v>10</v>
      </c>
      <c r="K10" s="6">
        <f>COLUMN()</f>
        <v>11</v>
      </c>
      <c r="L10" s="6">
        <f>COLUMN()</f>
        <v>12</v>
      </c>
      <c r="M10" s="6">
        <f>COLUMN()</f>
        <v>13</v>
      </c>
      <c r="N10" s="6">
        <f>COLUMN()</f>
        <v>14</v>
      </c>
      <c r="O10" s="6">
        <f>COLUMN()</f>
        <v>15</v>
      </c>
      <c r="P10" s="6">
        <f>COLUMN()</f>
        <v>16</v>
      </c>
      <c r="Q10" s="6">
        <f>COLUMN()</f>
        <v>17</v>
      </c>
    </row>
    <row r="11" spans="1:22" x14ac:dyDescent="0.25">
      <c r="A11" s="51"/>
      <c r="B11" s="58" t="s">
        <v>10</v>
      </c>
      <c r="C11" s="8" t="s">
        <v>11</v>
      </c>
      <c r="D11" s="35">
        <f>SUM(E11:J11)</f>
        <v>4807.9206359999989</v>
      </c>
      <c r="E11" s="36">
        <f>SUM(E12:E14)</f>
        <v>1675.002358</v>
      </c>
      <c r="F11" s="36">
        <f t="shared" ref="F11" si="0">SUM(F12:F14)</f>
        <v>346.23511999999999</v>
      </c>
      <c r="G11" s="36">
        <f t="shared" ref="G11" si="1">SUM(G12:G14)</f>
        <v>2452.2758979999994</v>
      </c>
      <c r="H11" s="36">
        <f t="shared" ref="H11:J11" si="2">SUM(H12:H14)</f>
        <v>334.40726000000001</v>
      </c>
      <c r="I11" s="36">
        <f t="shared" ref="I11:J11" si="3">SUM(I12:I14)</f>
        <v>0</v>
      </c>
      <c r="J11" s="36">
        <f t="shared" si="3"/>
        <v>0</v>
      </c>
      <c r="K11" s="35">
        <f>SUM(L11:Q11)</f>
        <v>5.3619949999999994</v>
      </c>
      <c r="L11" s="36">
        <f>SUM(L12:L14)</f>
        <v>0.91114899999999988</v>
      </c>
      <c r="M11" s="36">
        <f t="shared" ref="M11:Q11" si="4">SUM(M12:M14)</f>
        <v>0.46986199999999995</v>
      </c>
      <c r="N11" s="36">
        <f t="shared" si="4"/>
        <v>3.5265159999999995</v>
      </c>
      <c r="O11" s="36">
        <f t="shared" si="4"/>
        <v>0.45446800000000015</v>
      </c>
      <c r="P11" s="36">
        <f t="shared" si="4"/>
        <v>0</v>
      </c>
      <c r="Q11" s="36">
        <f t="shared" si="4"/>
        <v>0</v>
      </c>
      <c r="S11" s="1" t="s">
        <v>26</v>
      </c>
    </row>
    <row r="12" spans="1:22" x14ac:dyDescent="0.25">
      <c r="A12" s="52"/>
      <c r="B12" s="59"/>
      <c r="C12" s="9" t="s">
        <v>12</v>
      </c>
      <c r="D12" s="37">
        <f>SUM(E12:J12)</f>
        <v>4807.8216359999988</v>
      </c>
      <c r="E12" s="38">
        <f t="shared" ref="E12:H14" si="5">SUM(E16,E20,E24,E28,E32,E36,E40,E44,E48,E52)</f>
        <v>1675.002358</v>
      </c>
      <c r="F12" s="38">
        <f t="shared" si="5"/>
        <v>346.23511999999999</v>
      </c>
      <c r="G12" s="38">
        <f t="shared" si="5"/>
        <v>2452.1768979999993</v>
      </c>
      <c r="H12" s="38">
        <f t="shared" si="5"/>
        <v>334.40726000000001</v>
      </c>
      <c r="I12" s="38">
        <f t="shared" ref="I12:J12" si="6">SUM(I16,I20,I24,I28,I32,I36,I40,I44,I48,I52)</f>
        <v>0</v>
      </c>
      <c r="J12" s="38">
        <f t="shared" si="6"/>
        <v>0</v>
      </c>
      <c r="K12" s="37">
        <f>SUM(L12:Q12)</f>
        <v>5.3619949999999994</v>
      </c>
      <c r="L12" s="38">
        <f>SUM(L16,L20,L24,L28,L32,L36,L40,L44,L48,L52)</f>
        <v>0.91114899999999988</v>
      </c>
      <c r="M12" s="38">
        <f>SUM(M16,M20,M24,M28,M32,M36,M40,M44,M48,M52)</f>
        <v>0.46986199999999995</v>
      </c>
      <c r="N12" s="38">
        <f>SUM(N16,N20,N24,N28,N32,N36,N40,N44,N48,N52)</f>
        <v>3.5265159999999995</v>
      </c>
      <c r="O12" s="38">
        <f>SUM(O16,O20,O24,O28,O32,O36,O40,O44,O48,O52)</f>
        <v>0.45446800000000015</v>
      </c>
      <c r="P12" s="38">
        <f t="shared" ref="P12:Q12" si="7">SUM(P16,P20,P24,P28,P32,P36,P40,P44,P48,P52)</f>
        <v>0</v>
      </c>
      <c r="Q12" s="38">
        <f t="shared" si="7"/>
        <v>0</v>
      </c>
      <c r="S12" s="21">
        <f>D11-[4]Свод!$E$11/1000</f>
        <v>1096.7979999999989</v>
      </c>
      <c r="T12" s="22" t="s">
        <v>21</v>
      </c>
      <c r="U12" s="44" t="s">
        <v>32</v>
      </c>
    </row>
    <row r="13" spans="1:22" x14ac:dyDescent="0.25">
      <c r="A13" s="52"/>
      <c r="B13" s="59"/>
      <c r="C13" s="11" t="s">
        <v>13</v>
      </c>
      <c r="D13" s="37">
        <f>SUM(E13:J13)</f>
        <v>9.9000000000000005E-2</v>
      </c>
      <c r="E13" s="38">
        <f t="shared" si="5"/>
        <v>0</v>
      </c>
      <c r="F13" s="38">
        <f t="shared" si="5"/>
        <v>0</v>
      </c>
      <c r="G13" s="38">
        <f t="shared" si="5"/>
        <v>9.9000000000000005E-2</v>
      </c>
      <c r="H13" s="38">
        <f t="shared" si="5"/>
        <v>0</v>
      </c>
      <c r="I13" s="38">
        <f t="shared" ref="I13:J13" si="8">SUM(I17,I21,I25,I29,I33,I37,I41,I45,I49,I53)</f>
        <v>0</v>
      </c>
      <c r="J13" s="38">
        <f t="shared" si="8"/>
        <v>0</v>
      </c>
      <c r="K13" s="39"/>
      <c r="L13" s="39"/>
      <c r="M13" s="39"/>
      <c r="N13" s="39"/>
      <c r="O13" s="39"/>
      <c r="P13" s="39"/>
      <c r="Q13" s="39"/>
      <c r="S13" s="21"/>
      <c r="T13" s="21"/>
      <c r="U13" s="21"/>
    </row>
    <row r="14" spans="1:22" x14ac:dyDescent="0.25">
      <c r="A14" s="53"/>
      <c r="B14" s="60"/>
      <c r="C14" s="12" t="s">
        <v>14</v>
      </c>
      <c r="D14" s="37">
        <f>SUM(E14:J14)</f>
        <v>0</v>
      </c>
      <c r="E14" s="38">
        <f t="shared" si="5"/>
        <v>0</v>
      </c>
      <c r="F14" s="38">
        <f t="shared" si="5"/>
        <v>0</v>
      </c>
      <c r="G14" s="38">
        <f t="shared" si="5"/>
        <v>0</v>
      </c>
      <c r="H14" s="38">
        <f t="shared" si="5"/>
        <v>0</v>
      </c>
      <c r="I14" s="38">
        <f t="shared" ref="I14:J14" si="9">SUM(I18,I22,I26,I30,I34,I38,I42,I46,I50,I54)</f>
        <v>0</v>
      </c>
      <c r="J14" s="38">
        <f t="shared" si="9"/>
        <v>0</v>
      </c>
      <c r="K14" s="39"/>
      <c r="L14" s="39"/>
      <c r="M14" s="39"/>
      <c r="N14" s="39"/>
      <c r="O14" s="39"/>
      <c r="P14" s="39"/>
      <c r="Q14" s="39"/>
      <c r="T14" s="23"/>
      <c r="U14" s="21"/>
    </row>
    <row r="15" spans="1:22" x14ac:dyDescent="0.25">
      <c r="A15" s="61">
        <v>1</v>
      </c>
      <c r="B15" s="48" t="s">
        <v>23</v>
      </c>
      <c r="C15" s="13" t="s">
        <v>11</v>
      </c>
      <c r="D15" s="40">
        <f>SUM(E15:J15)</f>
        <v>4514.0644419999999</v>
      </c>
      <c r="E15" s="41">
        <f>SUM(E16:E18)</f>
        <v>1652.927649</v>
      </c>
      <c r="F15" s="41">
        <f t="shared" ref="F15:J15" si="10">SUM(F16:F18)</f>
        <v>346.23511999999999</v>
      </c>
      <c r="G15" s="41">
        <f t="shared" si="10"/>
        <v>2192.3914529999997</v>
      </c>
      <c r="H15" s="41">
        <f t="shared" si="10"/>
        <v>322.51022</v>
      </c>
      <c r="I15" s="41">
        <f t="shared" ref="I15:J15" si="11">SUM(I16:I18)</f>
        <v>0</v>
      </c>
      <c r="J15" s="41">
        <f t="shared" si="11"/>
        <v>0</v>
      </c>
      <c r="K15" s="40">
        <f>SUM(L15:Q15)</f>
        <v>5.0001929999999994</v>
      </c>
      <c r="L15" s="41">
        <f>SUM(L16:L18)</f>
        <v>0.87529299999999988</v>
      </c>
      <c r="M15" s="41">
        <f t="shared" ref="M15:O15" si="12">SUM(M16:M18)</f>
        <v>0.46986199999999995</v>
      </c>
      <c r="N15" s="41">
        <f t="shared" si="12"/>
        <v>3.2191519999999993</v>
      </c>
      <c r="O15" s="41">
        <f t="shared" si="12"/>
        <v>0.43588600000000016</v>
      </c>
      <c r="P15" s="41">
        <f t="shared" ref="P15:Q15" si="13">SUM(P16:P18)</f>
        <v>0</v>
      </c>
      <c r="Q15" s="41">
        <f t="shared" si="13"/>
        <v>0</v>
      </c>
      <c r="V15" s="20"/>
    </row>
    <row r="16" spans="1:22" x14ac:dyDescent="0.25">
      <c r="A16" s="61"/>
      <c r="B16" s="49"/>
      <c r="C16" s="12" t="s">
        <v>12</v>
      </c>
      <c r="D16" s="42">
        <f>SUM(E16:J16)</f>
        <v>4513.9654419999997</v>
      </c>
      <c r="E16" s="38">
        <f>SUMPRODUCT(([2]май26!$AS$7:$AS$5000=$B$15)*([2]май26!$AR$7:$AR$5000=$C16)*([2]май26!$L$7:$L$5000=E$9)*([2]май26!$X$7:$X$5000))/1000</f>
        <v>1652.927649</v>
      </c>
      <c r="F16" s="38">
        <f>SUMPRODUCT(([2]май26!$AS$7:$AS$5000=$B$15)*([2]май26!$AR$7:$AR$5000=$C16)*([2]май26!$L$7:$L$5000=F$9)*([2]май26!$X$7:$X$5000))/1000</f>
        <v>346.23511999999999</v>
      </c>
      <c r="G16" s="38">
        <f>SUMPRODUCT(([2]май26!$AS$7:$AS$5000=$B$15)*([2]май26!$AR$7:$AR$5000=$C16)*([2]май26!$L$7:$L$5000=G$9)*([2]май26!$X$7:$X$5000))/1000</f>
        <v>2192.2924529999996</v>
      </c>
      <c r="H16" s="38">
        <f>SUMPRODUCT(([2]май26!$AS$7:$AS$5000=$B$15)*([2]май26!$AR$7:$AR$5000=$C16)*([2]май26!$L$7:$L$5000=H$9)*([2]май26!$X$7:$X$5000))/1000</f>
        <v>322.51022</v>
      </c>
      <c r="I16" s="38">
        <f>SUMPRODUCT(([2]май26!$AS$7:$AS$5000=$B$15)*([2]май26!$AR$7:$AR$5000=$C16)*([2]май26!$L$7:$L$5000=I$9)*([2]май26!$X$7:$X$5000))/1000</f>
        <v>0</v>
      </c>
      <c r="J16" s="38">
        <f>SUMPRODUCT(([2]май26!$AS$7:$AS$5000=$B$15)*([2]май26!$AR$7:$AR$5000=$C16)*([2]май26!$L$7:$L$5000=J$9)*([2]май26!$X$7:$X$5000))/1000</f>
        <v>0</v>
      </c>
      <c r="K16" s="37">
        <f>SUM(L16:Q16)</f>
        <v>5.0001929999999994</v>
      </c>
      <c r="L16" s="38">
        <f>SUMPRODUCT(([2]май26!$AS$7:$AS$5000=$B$15)*([2]май26!$AR$7:$AR$5000=$C16)*([2]май26!$L$7:$L$5000=L$9)*([2]май26!$AN$7:$AN$5000))/1000</f>
        <v>0.87529299999999988</v>
      </c>
      <c r="M16" s="38">
        <f>SUMPRODUCT(([2]май26!$AS$7:$AS$5000=$B$15)*([2]май26!$AR$7:$AR$5000=$C16)*([2]май26!$L$7:$L$5000=M$9)*([2]май26!$AN$7:$AN$5000))/1000</f>
        <v>0.46986199999999995</v>
      </c>
      <c r="N16" s="38">
        <f>SUMPRODUCT(([2]май26!$AS$7:$AS$5000=$B$15)*([2]май26!$AR$7:$AR$5000=$C16)*([2]май26!$L$7:$L$5000=N$9)*([2]май26!$AN$7:$AN$5000))/1000</f>
        <v>3.2191519999999993</v>
      </c>
      <c r="O16" s="38">
        <f>SUMPRODUCT(([2]май26!$AS$7:$AS$5000=$B$15)*([2]май26!$AR$7:$AR$5000=$C16)*([2]май26!$L$7:$L$5000=O$9)*([2]май26!$AN$7:$AN$5000))/1000</f>
        <v>0.43588600000000016</v>
      </c>
      <c r="P16" s="38">
        <f>SUMPRODUCT(([2]май26!$AS$7:$AS$5000=$B$15)*([2]май26!$AR$7:$AR$5000=$C16)*([2]май26!$L$7:$L$5000=P$9)*([2]май26!$AN$7:$AN$5000))/1000</f>
        <v>0</v>
      </c>
      <c r="Q16" s="38">
        <f>SUMPRODUCT(([2]май26!$AS$7:$AS$5000=$B$15)*([2]май26!$AR$7:$AR$5000=$C16)*([2]май26!$L$7:$L$5000=Q$9)*([2]май26!$AN$7:$AN$5000))/1000</f>
        <v>0</v>
      </c>
    </row>
    <row r="17" spans="1:19" x14ac:dyDescent="0.25">
      <c r="A17" s="61"/>
      <c r="B17" s="49"/>
      <c r="C17" s="12" t="s">
        <v>13</v>
      </c>
      <c r="D17" s="42">
        <f>SUM(E17:J17)</f>
        <v>9.9000000000000005E-2</v>
      </c>
      <c r="E17" s="38">
        <f>SUMPRODUCT(([2]май26!$AS$7:$AS$5000=$B$15)*([2]май26!$AR$7:$AR$5000=$C17)*([2]май26!$L$7:$L$5000=E$9)*([2]май26!$X$7:$X$5000))/1000</f>
        <v>0</v>
      </c>
      <c r="F17" s="38">
        <f>SUMPRODUCT(([2]май26!$AS$7:$AS$5000=$B$15)*([2]май26!$AR$7:$AR$5000=$C17)*([2]май26!$L$7:$L$5000=F$9)*([2]май26!$X$7:$X$5000))/1000</f>
        <v>0</v>
      </c>
      <c r="G17" s="38">
        <f>SUMPRODUCT(([2]май26!$AS$7:$AS$5000=$B$15)*([2]май26!$AR$7:$AR$5000=$C17)*([2]май26!$L$7:$L$5000=G$9)*([2]май26!$X$7:$X$5000))/1000</f>
        <v>9.9000000000000005E-2</v>
      </c>
      <c r="H17" s="38">
        <f>SUMPRODUCT(([2]май26!$AS$7:$AS$5000=$B$15)*([2]май26!$AR$7:$AR$5000=$C17)*([2]май26!$L$7:$L$5000=H$9)*([2]май26!$X$7:$X$5000))/1000</f>
        <v>0</v>
      </c>
      <c r="I17" s="38">
        <f>SUMPRODUCT(([2]май26!$AS$7:$AS$5000=$B$15)*([2]май26!$AR$7:$AR$5000=$C17)*([2]май26!$L$7:$L$5000=I$9)*([2]май26!$X$7:$X$5000))/1000</f>
        <v>0</v>
      </c>
      <c r="J17" s="38">
        <f>SUMPRODUCT(([2]май26!$AS$7:$AS$5000=$B$15)*([2]май26!$AR$7:$AR$5000=$C17)*([2]май26!$L$7:$L$5000=J$9)*([2]май26!$X$7:$X$5000))/1000</f>
        <v>0</v>
      </c>
      <c r="K17" s="39"/>
      <c r="L17" s="39"/>
      <c r="M17" s="39"/>
      <c r="N17" s="39"/>
      <c r="O17" s="39"/>
      <c r="P17" s="39"/>
      <c r="Q17" s="39"/>
    </row>
    <row r="18" spans="1:19" x14ac:dyDescent="0.25">
      <c r="A18" s="61"/>
      <c r="B18" s="50"/>
      <c r="C18" s="12" t="s">
        <v>14</v>
      </c>
      <c r="D18" s="42">
        <f>SUM(E18:J18)</f>
        <v>0</v>
      </c>
      <c r="E18" s="38">
        <f>SUMPRODUCT(([2]май26!$AS$7:$AS$5000=$B$15)*([2]май26!$AR$7:$AR$5000=$C18)*([2]май26!$L$7:$L$5000=E$9)*([2]май26!$X$7:$X$5000))/1000</f>
        <v>0</v>
      </c>
      <c r="F18" s="38">
        <f>SUMPRODUCT(([2]май26!$AS$7:$AS$5000=$B$15)*([2]май26!$AR$7:$AR$5000=$C18)*([2]май26!$L$7:$L$5000=F$9)*([2]май26!$X$7:$X$5000))/1000</f>
        <v>0</v>
      </c>
      <c r="G18" s="38">
        <f>SUMPRODUCT(([2]май26!$AS$7:$AS$5000=$B$15)*([2]май26!$AR$7:$AR$5000=$C18)*([2]май26!$L$7:$L$5000=G$9)*([2]май26!$X$7:$X$5000))/1000</f>
        <v>0</v>
      </c>
      <c r="H18" s="38">
        <f>SUMPRODUCT(([2]май26!$AS$7:$AS$5000=$B$15)*([2]май26!$AR$7:$AR$5000=$C18)*([2]май26!$L$7:$L$5000=H$9)*([2]май26!$X$7:$X$5000))/1000</f>
        <v>0</v>
      </c>
      <c r="I18" s="38">
        <f>SUMPRODUCT(([2]май26!$AS$7:$AS$5000=$B$15)*([2]май26!$AR$7:$AR$5000=$C18)*([2]май26!$L$7:$L$5000=I$9)*([2]май26!$X$7:$X$5000))/1000</f>
        <v>0</v>
      </c>
      <c r="J18" s="38">
        <f>SUMPRODUCT(([2]май26!$AS$7:$AS$5000=$B$15)*([2]май26!$AR$7:$AR$5000=$C18)*([2]май26!$L$7:$L$5000=J$9)*([2]май26!$X$7:$X$5000))/1000</f>
        <v>0</v>
      </c>
      <c r="K18" s="39"/>
      <c r="L18" s="39"/>
      <c r="M18" s="39"/>
      <c r="N18" s="39"/>
      <c r="O18" s="39"/>
      <c r="P18" s="39"/>
      <c r="Q18" s="39"/>
    </row>
    <row r="19" spans="1:19" x14ac:dyDescent="0.25">
      <c r="A19" s="48">
        <v>2</v>
      </c>
      <c r="B19" s="51" t="s">
        <v>27</v>
      </c>
      <c r="C19" s="13" t="s">
        <v>11</v>
      </c>
      <c r="D19" s="30">
        <f>SUM(E19:J19)</f>
        <v>22.074708999999999</v>
      </c>
      <c r="E19" s="31">
        <f>SUM(E20:E22)</f>
        <v>22.074708999999999</v>
      </c>
      <c r="F19" s="31">
        <f t="shared" ref="F19:H19" si="14">SUM(F20:F22)</f>
        <v>0</v>
      </c>
      <c r="G19" s="31">
        <f t="shared" si="14"/>
        <v>0</v>
      </c>
      <c r="H19" s="31">
        <f t="shared" si="14"/>
        <v>0</v>
      </c>
      <c r="I19" s="31">
        <f t="shared" ref="I19:J19" si="15">SUM(I20:I22)</f>
        <v>0</v>
      </c>
      <c r="J19" s="31">
        <f t="shared" si="15"/>
        <v>0</v>
      </c>
      <c r="K19" s="30">
        <f>SUM(L19:Q19)</f>
        <v>3.5855999999999999E-2</v>
      </c>
      <c r="L19" s="31">
        <f>L20</f>
        <v>3.5855999999999999E-2</v>
      </c>
      <c r="M19" s="31">
        <f t="shared" ref="M19:Q19" si="16">M20</f>
        <v>0</v>
      </c>
      <c r="N19" s="31">
        <f t="shared" si="16"/>
        <v>0</v>
      </c>
      <c r="O19" s="31">
        <f t="shared" si="16"/>
        <v>0</v>
      </c>
      <c r="P19" s="31">
        <f t="shared" si="16"/>
        <v>0</v>
      </c>
      <c r="Q19" s="31">
        <f t="shared" si="16"/>
        <v>0</v>
      </c>
    </row>
    <row r="20" spans="1:19" x14ac:dyDescent="0.25">
      <c r="A20" s="49"/>
      <c r="B20" s="52"/>
      <c r="C20" s="12" t="s">
        <v>12</v>
      </c>
      <c r="D20" s="32">
        <f>SUM(E20:J20)</f>
        <v>22.074708999999999</v>
      </c>
      <c r="E20" s="28">
        <f>SUMPRODUCT(([2]май26!$AS$7:$AS$5000=$B$19)*([2]май26!$AR$7:$AR$5000=$C20)*([2]май26!$L$7:$L$5000=E$9)*([2]май26!$X$7:$X$5000))/1000</f>
        <v>22.074708999999999</v>
      </c>
      <c r="F20" s="28">
        <f>SUMPRODUCT(([2]май26!$AS$7:$AS$5000=$B$19)*([2]май26!$AR$7:$AR$5000=$C20)*([2]май26!$L$7:$L$5000=F$9)*([2]май26!$X$7:$X$5000))/1000</f>
        <v>0</v>
      </c>
      <c r="G20" s="28">
        <f>SUMPRODUCT(([2]май26!$AS$7:$AS$5000=$B$19)*([2]май26!$AR$7:$AR$5000=$C20)*([2]май26!$L$7:$L$5000=G$9)*([2]май26!$X$7:$X$5000))/1000</f>
        <v>0</v>
      </c>
      <c r="H20" s="28">
        <f>SUMPRODUCT(([2]май26!$AS$7:$AS$5000=$B$19)*([2]май26!$AR$7:$AR$5000=$C20)*([2]май26!$L$7:$L$5000=H$9)*([2]май26!$X$7:$X$5000))/1000</f>
        <v>0</v>
      </c>
      <c r="I20" s="28">
        <f>SUMPRODUCT(([2]май26!$AS$7:$AS$5000=$B$19)*([2]май26!$AR$7:$AR$5000=$C20)*([2]май26!$L$7:$L$5000=I$9)*([2]май26!$X$7:$X$5000))/1000</f>
        <v>0</v>
      </c>
      <c r="J20" s="28">
        <f>SUMPRODUCT(([2]май26!$AS$7:$AS$5000=$B$19)*([2]май26!$AR$7:$AR$5000=$C20)*([2]май26!$L$7:$L$5000=J$9)*([2]май26!$X$7:$X$5000))/1000</f>
        <v>0</v>
      </c>
      <c r="K20" s="29">
        <f>SUM(L20:Q20)</f>
        <v>3.5855999999999999E-2</v>
      </c>
      <c r="L20" s="28">
        <f>SUMPRODUCT(([2]май26!$AS$7:$AS$5000=$B$19)*([2]май26!$AR$7:$AR$5000=$C20)*([2]май26!$L$7:$L$5000=L$9)*([2]май26!$AN$7:$AN$5000))/1000</f>
        <v>3.5855999999999999E-2</v>
      </c>
      <c r="M20" s="28">
        <f>SUMPRODUCT(([2]май26!$AS$7:$AS$5000=$B$19)*([2]май26!$AR$7:$AR$5000=$C20)*([2]май26!$L$7:$L$5000=M$9)*([2]май26!$AN$7:$AN$5000))/1000</f>
        <v>0</v>
      </c>
      <c r="N20" s="28">
        <f>SUMPRODUCT(([2]май26!$AS$7:$AS$5000=$B$19)*([2]май26!$AR$7:$AR$5000=$C20)*([2]май26!$L$7:$L$5000=N$9)*([2]май26!$AN$7:$AN$5000))/1000</f>
        <v>0</v>
      </c>
      <c r="O20" s="28">
        <f>SUMPRODUCT(([2]май26!$AS$7:$AS$5000=$B$19)*([2]май26!$AR$7:$AR$5000=$C20)*([2]май26!$L$7:$L$5000=O$9)*([2]май26!$AN$7:$AN$5000))/1000</f>
        <v>0</v>
      </c>
      <c r="P20" s="28">
        <f>SUMPRODUCT(([2]май26!$AS$7:$AS$5000=$B$19)*([2]май26!$AR$7:$AR$5000=$C20)*([2]май26!$L$7:$L$5000=P$9)*([2]май26!$AN$7:$AN$5000))/1000</f>
        <v>0</v>
      </c>
      <c r="Q20" s="28">
        <f>SUMPRODUCT(([2]май26!$AS$7:$AS$5000=$B$19)*([2]май26!$AR$7:$AR$5000=$C20)*([2]май26!$L$7:$L$5000=Q$9)*([2]май26!$AN$7:$AN$5000))/1000</f>
        <v>0</v>
      </c>
    </row>
    <row r="21" spans="1:19" x14ac:dyDescent="0.25">
      <c r="A21" s="49"/>
      <c r="B21" s="52"/>
      <c r="C21" s="12" t="s">
        <v>13</v>
      </c>
      <c r="D21" s="32">
        <f>SUM(E21:J21)</f>
        <v>0</v>
      </c>
      <c r="E21" s="28">
        <f>SUMPRODUCT(([2]май26!$AS$7:$AS$5000=$B$19)*([2]май26!$AR$7:$AR$5000=$C21)*([2]май26!$L$7:$L$5000=E$9)*([2]май26!$X$7:$X$5000))/1000</f>
        <v>0</v>
      </c>
      <c r="F21" s="28">
        <f>SUMPRODUCT(([2]май26!$AS$7:$AS$5000=$B$19)*([2]май26!$AR$7:$AR$5000=$C21)*([2]май26!$L$7:$L$5000=F$9)*([2]май26!$X$7:$X$5000))/1000</f>
        <v>0</v>
      </c>
      <c r="G21" s="28">
        <f>SUMPRODUCT(([2]май26!$AS$7:$AS$5000=$B$19)*([2]май26!$AR$7:$AR$5000=$C21)*([2]май26!$L$7:$L$5000=G$9)*([2]май26!$X$7:$X$5000))/1000</f>
        <v>0</v>
      </c>
      <c r="H21" s="28">
        <f>SUMPRODUCT(([2]май26!$AS$7:$AS$5000=$B$19)*([2]май26!$AR$7:$AR$5000=$C21)*([2]май26!$L$7:$L$5000=H$9)*([2]май26!$X$7:$X$5000))/1000</f>
        <v>0</v>
      </c>
      <c r="I21" s="28">
        <f>SUMPRODUCT(([2]май26!$AS$7:$AS$5000=$B$19)*([2]май26!$AR$7:$AR$5000=$C21)*([2]май26!$L$7:$L$5000=I$9)*([2]май26!$X$7:$X$5000))/1000</f>
        <v>0</v>
      </c>
      <c r="J21" s="28">
        <f>SUMPRODUCT(([2]май26!$AS$7:$AS$5000=$B$19)*([2]май26!$AR$7:$AR$5000=$C21)*([2]май26!$L$7:$L$5000=J$9)*([2]май26!$X$7:$X$5000))/1000</f>
        <v>0</v>
      </c>
      <c r="K21" s="34"/>
      <c r="L21" s="34"/>
      <c r="M21" s="34"/>
      <c r="N21" s="34"/>
      <c r="O21" s="34"/>
      <c r="P21" s="34"/>
      <c r="Q21" s="34"/>
    </row>
    <row r="22" spans="1:19" x14ac:dyDescent="0.25">
      <c r="A22" s="50"/>
      <c r="B22" s="53"/>
      <c r="C22" s="12" t="s">
        <v>14</v>
      </c>
      <c r="D22" s="32">
        <f>SUM(E22:J22)</f>
        <v>0</v>
      </c>
      <c r="E22" s="28">
        <f>SUMPRODUCT(([2]май26!$AS$7:$AS$5000=$B$19)*([2]май26!$AR$7:$AR$5000=$C22)*([2]май26!$L$7:$L$5000=E$9)*([2]май26!$X$7:$X$5000))/1000</f>
        <v>0</v>
      </c>
      <c r="F22" s="28">
        <f>SUMPRODUCT(([2]май26!$AS$7:$AS$5000=$B$19)*([2]май26!$AR$7:$AR$5000=$C22)*([2]май26!$L$7:$L$5000=F$9)*([2]май26!$X$7:$X$5000))/1000</f>
        <v>0</v>
      </c>
      <c r="G22" s="28">
        <f>SUMPRODUCT(([2]май26!$AS$7:$AS$5000=$B$19)*([2]май26!$AR$7:$AR$5000=$C22)*([2]май26!$L$7:$L$5000=G$9)*([2]май26!$X$7:$X$5000))/1000</f>
        <v>0</v>
      </c>
      <c r="H22" s="28">
        <f>SUMPRODUCT(([2]май26!$AS$7:$AS$5000=$B$19)*([2]май26!$AR$7:$AR$5000=$C22)*([2]май26!$L$7:$L$5000=H$9)*([2]май26!$X$7:$X$5000))/1000</f>
        <v>0</v>
      </c>
      <c r="I22" s="28">
        <f>SUMPRODUCT(([2]май26!$AS$7:$AS$5000=$B$19)*([2]май26!$AR$7:$AR$5000=$C22)*([2]май26!$L$7:$L$5000=I$9)*([2]май26!$X$7:$X$5000))/1000</f>
        <v>0</v>
      </c>
      <c r="J22" s="28">
        <f>SUMPRODUCT(([2]май26!$AS$7:$AS$5000=$B$19)*([2]май26!$AR$7:$AR$5000=$C22)*([2]май26!$L$7:$L$5000=J$9)*([2]май26!$X$7:$X$5000))/1000</f>
        <v>0</v>
      </c>
      <c r="K22" s="34"/>
      <c r="L22" s="34"/>
      <c r="M22" s="34"/>
      <c r="N22" s="34"/>
      <c r="O22" s="34"/>
      <c r="P22" s="34"/>
      <c r="Q22" s="34"/>
    </row>
    <row r="23" spans="1:19" x14ac:dyDescent="0.25">
      <c r="A23" s="48">
        <v>3</v>
      </c>
      <c r="B23" s="51" t="s">
        <v>24</v>
      </c>
      <c r="C23" s="13" t="s">
        <v>11</v>
      </c>
      <c r="D23" s="30">
        <f>SUM(E23:J23)</f>
        <v>98.948056000000022</v>
      </c>
      <c r="E23" s="31">
        <f>SUM(E24:E26)</f>
        <v>0</v>
      </c>
      <c r="F23" s="31">
        <f t="shared" ref="F23:H23" si="17">SUM(F24:F26)</f>
        <v>0</v>
      </c>
      <c r="G23" s="31">
        <f t="shared" si="17"/>
        <v>87.051016000000018</v>
      </c>
      <c r="H23" s="31">
        <f t="shared" si="17"/>
        <v>11.897040000000001</v>
      </c>
      <c r="I23" s="31">
        <f t="shared" ref="I23:J23" si="18">SUM(I24:I26)</f>
        <v>0</v>
      </c>
      <c r="J23" s="31">
        <f t="shared" si="18"/>
        <v>0</v>
      </c>
      <c r="K23" s="30">
        <f>SUM(L23:Q23)</f>
        <v>9.0868999999999991E-2</v>
      </c>
      <c r="L23" s="31">
        <f>L24</f>
        <v>0</v>
      </c>
      <c r="M23" s="31">
        <f t="shared" ref="M23:Q23" si="19">M24</f>
        <v>0</v>
      </c>
      <c r="N23" s="31">
        <f t="shared" si="19"/>
        <v>7.228699999999999E-2</v>
      </c>
      <c r="O23" s="31">
        <f t="shared" si="19"/>
        <v>1.8582000000000001E-2</v>
      </c>
      <c r="P23" s="31">
        <f t="shared" si="19"/>
        <v>0</v>
      </c>
      <c r="Q23" s="31">
        <f t="shared" si="19"/>
        <v>0</v>
      </c>
    </row>
    <row r="24" spans="1:19" x14ac:dyDescent="0.25">
      <c r="A24" s="49"/>
      <c r="B24" s="52"/>
      <c r="C24" s="12" t="s">
        <v>12</v>
      </c>
      <c r="D24" s="32">
        <f>SUM(E24:J24)</f>
        <v>98.948056000000022</v>
      </c>
      <c r="E24" s="28">
        <f>SUMPRODUCT(([2]май26!$AS$7:$AS$5000=$B$23)*([2]май26!$AR$7:$AR$5000=$C24)*([2]май26!$L$7:$L$5000=E$9)*([2]май26!$X$7:$X$5000))/1000</f>
        <v>0</v>
      </c>
      <c r="F24" s="28">
        <f>SUMPRODUCT(([2]май26!$AS$7:$AS$5000=$B$23)*([2]май26!$AR$7:$AR$5000=$C24)*([2]май26!$L$7:$L$5000=F$9)*([2]май26!$X$7:$X$5000))/1000</f>
        <v>0</v>
      </c>
      <c r="G24" s="28">
        <f>SUMPRODUCT(([2]май26!$AS$7:$AS$5000=$B$23)*([2]май26!$AR$7:$AR$5000=$C24)*([2]май26!$L$7:$L$5000=G$9)*([2]май26!$X$7:$X$5000))/1000</f>
        <v>87.051016000000018</v>
      </c>
      <c r="H24" s="28">
        <f>SUMPRODUCT(([2]май26!$AS$7:$AS$5000=$B$23)*([2]май26!$AR$7:$AR$5000=$C24)*([2]май26!$L$7:$L$5000=H$9)*([2]май26!$X$7:$X$5000))/1000</f>
        <v>11.897040000000001</v>
      </c>
      <c r="I24" s="28">
        <f>SUMPRODUCT(([2]май26!$AS$7:$AS$5000=$B$23)*([2]май26!$AR$7:$AR$5000=$C24)*([2]май26!$L$7:$L$5000=I$9)*([2]май26!$X$7:$X$5000))/1000</f>
        <v>0</v>
      </c>
      <c r="J24" s="28">
        <f>SUMPRODUCT(([2]май26!$AS$7:$AS$5000=$B$23)*([2]май26!$AR$7:$AR$5000=$C24)*([2]май26!$L$7:$L$5000=J$9)*([2]май26!$X$7:$X$5000))/1000</f>
        <v>0</v>
      </c>
      <c r="K24" s="29">
        <f>SUM(L24:Q24)</f>
        <v>9.0868999999999991E-2</v>
      </c>
      <c r="L24" s="28">
        <f>SUMPRODUCT(([2]май26!$AS$7:$AS$5000=$B$23)*([2]май26!$AR$7:$AR$5000=$C24)*([2]май26!$L$7:$L$5000=L$9)*([2]май26!$AN$7:$AN$5000))/1000</f>
        <v>0</v>
      </c>
      <c r="M24" s="28">
        <f>SUMPRODUCT(([2]май26!$AS$7:$AS$5000=$B$23)*([2]май26!$AR$7:$AR$5000=$C24)*([2]май26!$L$7:$L$5000=M$9)*([2]май26!$AN$7:$AN$5000))/1000</f>
        <v>0</v>
      </c>
      <c r="N24" s="28">
        <f>SUMPRODUCT(([2]май26!$AS$7:$AS$5000=$B$23)*([2]май26!$AR$7:$AR$5000=$C24)*([2]май26!$L$7:$L$5000=N$9)*([2]май26!$AN$7:$AN$5000))/1000</f>
        <v>7.228699999999999E-2</v>
      </c>
      <c r="O24" s="28">
        <f>SUMPRODUCT(([2]май26!$AS$7:$AS$5000=$B$23)*([2]май26!$AR$7:$AR$5000=$C24)*([2]май26!$L$7:$L$5000=O$9)*([2]май26!$AN$7:$AN$5000))/1000</f>
        <v>1.8582000000000001E-2</v>
      </c>
      <c r="P24" s="28">
        <f>SUMPRODUCT(([2]май26!$AS$7:$AS$5000=$B$23)*([2]май26!$AR$7:$AR$5000=$C24)*([2]май26!$L$7:$L$5000=P$9)*([2]май26!$AN$7:$AN$5000))/1000</f>
        <v>0</v>
      </c>
      <c r="Q24" s="28">
        <f>SUMPRODUCT(([2]май26!$AS$7:$AS$5000=$B$23)*([2]май26!$AR$7:$AR$5000=$C24)*([2]май26!$L$7:$L$5000=Q$9)*([2]май26!$AN$7:$AN$5000))/1000</f>
        <v>0</v>
      </c>
    </row>
    <row r="25" spans="1:19" x14ac:dyDescent="0.25">
      <c r="A25" s="49"/>
      <c r="B25" s="52"/>
      <c r="C25" s="12" t="s">
        <v>13</v>
      </c>
      <c r="D25" s="32">
        <f>SUM(E25:J25)</f>
        <v>0</v>
      </c>
      <c r="E25" s="28">
        <f>SUMPRODUCT(([2]май26!$AS$7:$AS$5000=$B$23)*([2]май26!$AR$7:$AR$5000=$C25)*([2]май26!$L$7:$L$5000=E$9)*([2]май26!$X$7:$X$5000))/1000</f>
        <v>0</v>
      </c>
      <c r="F25" s="28">
        <f>SUMPRODUCT(([2]май26!$AS$7:$AS$5000=$B$23)*([2]май26!$AR$7:$AR$5000=$C25)*([2]май26!$L$7:$L$5000=F$9)*([2]май26!$X$7:$X$5000))/1000</f>
        <v>0</v>
      </c>
      <c r="G25" s="28">
        <f>SUMPRODUCT(([2]май26!$AS$7:$AS$5000=$B$23)*([2]май26!$AR$7:$AR$5000=$C25)*([2]май26!$L$7:$L$5000=G$9)*([2]май26!$X$7:$X$5000))/1000</f>
        <v>0</v>
      </c>
      <c r="H25" s="28">
        <f>SUMPRODUCT(([2]май26!$AS$7:$AS$5000=$B$23)*([2]май26!$AR$7:$AR$5000=$C25)*([2]май26!$L$7:$L$5000=H$9)*([2]май26!$X$7:$X$5000))/1000</f>
        <v>0</v>
      </c>
      <c r="I25" s="28">
        <f>SUMPRODUCT(([2]май26!$AS$7:$AS$5000=$B$23)*([2]май26!$AR$7:$AR$5000=$C25)*([2]май26!$L$7:$L$5000=I$9)*([2]май26!$X$7:$X$5000))/1000</f>
        <v>0</v>
      </c>
      <c r="J25" s="28">
        <f>SUMPRODUCT(([2]май26!$AS$7:$AS$5000=$B$23)*([2]май26!$AR$7:$AR$5000=$C25)*([2]май26!$L$7:$L$5000=J$9)*([2]май26!$X$7:$X$5000))/1000</f>
        <v>0</v>
      </c>
      <c r="K25" s="34"/>
      <c r="L25" s="34"/>
      <c r="M25" s="34"/>
      <c r="N25" s="34"/>
      <c r="O25" s="34"/>
      <c r="P25" s="34"/>
      <c r="Q25" s="34"/>
      <c r="S25" s="43"/>
    </row>
    <row r="26" spans="1:19" x14ac:dyDescent="0.25">
      <c r="A26" s="50"/>
      <c r="B26" s="53"/>
      <c r="C26" s="12" t="s">
        <v>14</v>
      </c>
      <c r="D26" s="32">
        <f>SUM(E26:J26)</f>
        <v>0</v>
      </c>
      <c r="E26" s="28">
        <f>SUMPRODUCT(([2]май26!$AS$7:$AS$5000=$B$23)*([2]май26!$AR$7:$AR$5000=$C26)*([2]май26!$L$7:$L$5000=E$9)*([2]май26!$X$7:$X$5000))/1000</f>
        <v>0</v>
      </c>
      <c r="F26" s="28">
        <f>SUMPRODUCT(([2]май26!$AS$7:$AS$5000=$B$23)*([2]май26!$AR$7:$AR$5000=$C26)*([2]май26!$L$7:$L$5000=F$9)*([2]май26!$X$7:$X$5000))/1000</f>
        <v>0</v>
      </c>
      <c r="G26" s="28">
        <f>SUMPRODUCT(([2]май26!$AS$7:$AS$5000=$B$23)*([2]май26!$AR$7:$AR$5000=$C26)*([2]май26!$L$7:$L$5000=G$9)*([2]май26!$X$7:$X$5000))/1000</f>
        <v>0</v>
      </c>
      <c r="H26" s="28">
        <f>SUMPRODUCT(([2]май26!$AS$7:$AS$5000=$B$23)*([2]май26!$AR$7:$AR$5000=$C26)*([2]май26!$L$7:$L$5000=H$9)*([2]май26!$X$7:$X$5000))/1000</f>
        <v>0</v>
      </c>
      <c r="I26" s="28">
        <f>SUMPRODUCT(([2]май26!$AS$7:$AS$5000=$B$23)*([2]май26!$AR$7:$AR$5000=$C26)*([2]май26!$L$7:$L$5000=I$9)*([2]май26!$X$7:$X$5000))/1000</f>
        <v>0</v>
      </c>
      <c r="J26" s="28">
        <f>SUMPRODUCT(([2]май26!$AS$7:$AS$5000=$B$23)*([2]май26!$AR$7:$AR$5000=$C26)*([2]май26!$L$7:$L$5000=J$9)*([2]май26!$X$7:$X$5000))/1000</f>
        <v>0</v>
      </c>
      <c r="K26" s="34"/>
      <c r="L26" s="34"/>
      <c r="M26" s="34"/>
      <c r="N26" s="34"/>
      <c r="O26" s="34"/>
      <c r="P26" s="34"/>
      <c r="Q26" s="34"/>
      <c r="S26" s="43"/>
    </row>
    <row r="27" spans="1:19" x14ac:dyDescent="0.25">
      <c r="A27" s="48">
        <v>4</v>
      </c>
      <c r="B27" s="48" t="s">
        <v>28</v>
      </c>
      <c r="C27" s="13" t="s">
        <v>11</v>
      </c>
      <c r="D27" s="30">
        <f>SUM(E27:J27)</f>
        <v>128.09582599999999</v>
      </c>
      <c r="E27" s="31">
        <f>SUM(E28:E30)</f>
        <v>0</v>
      </c>
      <c r="F27" s="31">
        <f t="shared" ref="F27:H27" si="20">SUM(F28:F30)</f>
        <v>0</v>
      </c>
      <c r="G27" s="31">
        <f t="shared" si="20"/>
        <v>128.09582599999999</v>
      </c>
      <c r="H27" s="31">
        <f t="shared" si="20"/>
        <v>0</v>
      </c>
      <c r="I27" s="31">
        <f t="shared" ref="I27:J27" si="21">SUM(I28:I30)</f>
        <v>0</v>
      </c>
      <c r="J27" s="31">
        <f t="shared" si="21"/>
        <v>0</v>
      </c>
      <c r="K27" s="30">
        <f>SUM(L27:Q27)</f>
        <v>0.19225</v>
      </c>
      <c r="L27" s="31">
        <f>L28</f>
        <v>0</v>
      </c>
      <c r="M27" s="31">
        <f t="shared" ref="M27:Q27" si="22">M28</f>
        <v>0</v>
      </c>
      <c r="N27" s="31">
        <f t="shared" si="22"/>
        <v>0.19225</v>
      </c>
      <c r="O27" s="31">
        <f t="shared" si="22"/>
        <v>0</v>
      </c>
      <c r="P27" s="31">
        <f t="shared" si="22"/>
        <v>0</v>
      </c>
      <c r="Q27" s="31">
        <f t="shared" si="22"/>
        <v>0</v>
      </c>
      <c r="S27" s="43"/>
    </row>
    <row r="28" spans="1:19" x14ac:dyDescent="0.25">
      <c r="A28" s="49"/>
      <c r="B28" s="49"/>
      <c r="C28" s="12" t="s">
        <v>12</v>
      </c>
      <c r="D28" s="32">
        <f>SUM(E28:J28)</f>
        <v>128.09582599999999</v>
      </c>
      <c r="E28" s="28">
        <f>SUMPRODUCT(([2]май26!$AS$7:$AS$5000=$B$27)*([2]май26!$AR$7:$AR$5000=$C28)*([2]май26!$L$7:$L$5000=E$9)*([2]май26!$X$7:$X$5000))/1000</f>
        <v>0</v>
      </c>
      <c r="F28" s="28">
        <f>SUMPRODUCT(([2]май26!$AS$7:$AS$5000=$B$27)*([2]май26!$AR$7:$AR$5000=$C28)*([2]май26!$L$7:$L$5000=F$9)*([2]май26!$X$7:$X$5000))/1000</f>
        <v>0</v>
      </c>
      <c r="G28" s="28">
        <f>SUMPRODUCT(([2]май26!$AS$7:$AS$5000=$B$27)*([2]май26!$AR$7:$AR$5000=$C28)*([2]май26!$L$7:$L$5000=G$9)*([2]май26!$X$7:$X$5000))/1000</f>
        <v>128.09582599999999</v>
      </c>
      <c r="H28" s="28">
        <f>SUMPRODUCT(([2]май26!$AS$7:$AS$5000=$B$27)*([2]май26!$AR$7:$AR$5000=$C28)*([2]май26!$L$7:$L$5000=H$9)*([2]май26!$X$7:$X$5000))/1000</f>
        <v>0</v>
      </c>
      <c r="I28" s="28">
        <f>SUMPRODUCT(([2]май26!$AS$7:$AS$5000=$B$27)*([2]май26!$AR$7:$AR$5000=$C28)*([2]май26!$L$7:$L$5000=I$9)*([2]май26!$X$7:$X$5000))/1000</f>
        <v>0</v>
      </c>
      <c r="J28" s="28">
        <f>SUMPRODUCT(([2]май26!$AS$7:$AS$5000=$B$27)*([2]май26!$AR$7:$AR$5000=$C28)*([2]май26!$L$7:$L$5000=J$9)*([2]май26!$X$7:$X$5000))/1000</f>
        <v>0</v>
      </c>
      <c r="K28" s="29">
        <f>SUM(L28:Q28)</f>
        <v>0.19225</v>
      </c>
      <c r="L28" s="28">
        <f>SUMPRODUCT(([2]май26!$AS$7:$AS$5000=$B$27)*([2]май26!$AR$7:$AR$5000=$C28)*([2]май26!$L$7:$L$5000=L$9)*([2]май26!$AN$7:$AN$5000))/1000</f>
        <v>0</v>
      </c>
      <c r="M28" s="28">
        <f>SUMPRODUCT(([2]май26!$AS$7:$AS$5000=$B$27)*([2]май26!$AR$7:$AR$5000=$C28)*([2]май26!$L$7:$L$5000=M$9)*([2]май26!$AN$7:$AN$5000))/1000</f>
        <v>0</v>
      </c>
      <c r="N28" s="28">
        <f>SUMPRODUCT(([2]май26!$AS$7:$AS$5000=$B$27)*([2]май26!$AR$7:$AR$5000=$C28)*([2]май26!$L$7:$L$5000=N$9)*([2]май26!$AN$7:$AN$5000))/1000</f>
        <v>0.19225</v>
      </c>
      <c r="O28" s="28">
        <f>SUMPRODUCT(([2]май26!$AS$7:$AS$5000=$B$27)*([2]май26!$AR$7:$AR$5000=$C28)*([2]май26!$L$7:$L$5000=O$9)*([2]май26!$AN$7:$AN$5000))/1000</f>
        <v>0</v>
      </c>
      <c r="P28" s="28">
        <f>SUMPRODUCT(([2]май26!$AS$7:$AS$5000=$B$27)*([2]май26!$AR$7:$AR$5000=$C28)*([2]май26!$L$7:$L$5000=P$9)*([2]май26!$AN$7:$AN$5000))/1000</f>
        <v>0</v>
      </c>
      <c r="Q28" s="28">
        <f>SUMPRODUCT(([2]май26!$AS$7:$AS$5000=$B$27)*([2]май26!$AR$7:$AR$5000=$C28)*([2]май26!$L$7:$L$5000=Q$9)*([2]май26!$AN$7:$AN$5000))/1000</f>
        <v>0</v>
      </c>
      <c r="S28" s="18"/>
    </row>
    <row r="29" spans="1:19" x14ac:dyDescent="0.25">
      <c r="A29" s="49"/>
      <c r="B29" s="49"/>
      <c r="C29" s="12" t="s">
        <v>13</v>
      </c>
      <c r="D29" s="32">
        <f>SUM(E29:J29)</f>
        <v>0</v>
      </c>
      <c r="E29" s="28">
        <f>SUMPRODUCT(([2]май26!$AS$7:$AS$5000=$B$27)*([2]май26!$AR$7:$AR$5000=$C29)*([2]май26!$L$7:$L$5000=E$9)*([2]май26!$X$7:$X$5000))/1000</f>
        <v>0</v>
      </c>
      <c r="F29" s="28">
        <f>SUMPRODUCT(([2]май26!$AS$7:$AS$5000=$B$27)*([2]май26!$AR$7:$AR$5000=$C29)*([2]май26!$L$7:$L$5000=F$9)*([2]май26!$X$7:$X$5000))/1000</f>
        <v>0</v>
      </c>
      <c r="G29" s="28">
        <f>SUMPRODUCT(([2]май26!$AS$7:$AS$5000=$B$27)*([2]май26!$AR$7:$AR$5000=$C29)*([2]май26!$L$7:$L$5000=G$9)*([2]май26!$X$7:$X$5000))/1000</f>
        <v>0</v>
      </c>
      <c r="H29" s="28">
        <f>SUMPRODUCT(([2]май26!$AS$7:$AS$5000=$B$27)*([2]май26!$AR$7:$AR$5000=$C29)*([2]май26!$L$7:$L$5000=H$9)*([2]май26!$X$7:$X$5000))/1000</f>
        <v>0</v>
      </c>
      <c r="I29" s="28">
        <f>SUMPRODUCT(([2]май26!$AS$7:$AS$5000=$B$27)*([2]май26!$AR$7:$AR$5000=$C29)*([2]май26!$L$7:$L$5000=I$9)*([2]май26!$X$7:$X$5000))/1000</f>
        <v>0</v>
      </c>
      <c r="J29" s="28">
        <f>SUMPRODUCT(([2]май26!$AS$7:$AS$5000=$B$27)*([2]май26!$AR$7:$AR$5000=$C29)*([2]май26!$L$7:$L$5000=J$9)*([2]май26!$X$7:$X$5000))/1000</f>
        <v>0</v>
      </c>
      <c r="K29" s="34"/>
      <c r="L29" s="34"/>
      <c r="M29" s="34"/>
      <c r="N29" s="34"/>
      <c r="O29" s="34"/>
      <c r="P29" s="34"/>
      <c r="Q29" s="34"/>
      <c r="S29" s="18"/>
    </row>
    <row r="30" spans="1:19" x14ac:dyDescent="0.25">
      <c r="A30" s="50"/>
      <c r="B30" s="50"/>
      <c r="C30" s="12" t="s">
        <v>14</v>
      </c>
      <c r="D30" s="32">
        <f>SUM(E30:J30)</f>
        <v>0</v>
      </c>
      <c r="E30" s="28">
        <f>SUMPRODUCT(([2]май26!$AS$7:$AS$5000=$B$27)*([2]май26!$AR$7:$AR$5000=$C30)*([2]май26!$L$7:$L$5000=E$9)*([2]май26!$X$7:$X$5000))/1000</f>
        <v>0</v>
      </c>
      <c r="F30" s="28">
        <f>SUMPRODUCT(([2]май26!$AS$7:$AS$5000=$B$27)*([2]май26!$AR$7:$AR$5000=$C30)*([2]май26!$L$7:$L$5000=F$9)*([2]май26!$X$7:$X$5000))/1000</f>
        <v>0</v>
      </c>
      <c r="G30" s="28">
        <f>SUMPRODUCT(([2]май26!$AS$7:$AS$5000=$B$27)*([2]май26!$AR$7:$AR$5000=$C30)*([2]май26!$L$7:$L$5000=G$9)*([2]май26!$X$7:$X$5000))/1000</f>
        <v>0</v>
      </c>
      <c r="H30" s="28">
        <f>SUMPRODUCT(([2]май26!$AS$7:$AS$5000=$B$27)*([2]май26!$AR$7:$AR$5000=$C30)*([2]май26!$L$7:$L$5000=H$9)*([2]май26!$X$7:$X$5000))/1000</f>
        <v>0</v>
      </c>
      <c r="I30" s="28">
        <f>SUMPRODUCT(([2]май26!$AS$7:$AS$5000=$B$27)*([2]май26!$AR$7:$AR$5000=$C30)*([2]май26!$L$7:$L$5000=I$9)*([2]май26!$X$7:$X$5000))/1000</f>
        <v>0</v>
      </c>
      <c r="J30" s="28">
        <f>SUMPRODUCT(([2]май26!$AS$7:$AS$5000=$B$27)*([2]май26!$AR$7:$AR$5000=$C30)*([2]май26!$L$7:$L$5000=J$9)*([2]май26!$X$7:$X$5000))/1000</f>
        <v>0</v>
      </c>
      <c r="K30" s="34"/>
      <c r="L30" s="34"/>
      <c r="M30" s="34"/>
      <c r="N30" s="34"/>
      <c r="O30" s="34"/>
      <c r="P30" s="34"/>
      <c r="Q30" s="34"/>
      <c r="S30" s="18"/>
    </row>
    <row r="31" spans="1:19" x14ac:dyDescent="0.25">
      <c r="A31" s="48">
        <v>5</v>
      </c>
      <c r="B31" s="51" t="s">
        <v>29</v>
      </c>
      <c r="C31" s="13" t="s">
        <v>11</v>
      </c>
      <c r="D31" s="30">
        <f>SUM(E31:J31)</f>
        <v>25.329603000000002</v>
      </c>
      <c r="E31" s="31">
        <f>SUM(E32:E34)</f>
        <v>0</v>
      </c>
      <c r="F31" s="31">
        <f t="shared" ref="F31:H31" si="23">SUM(F32:F34)</f>
        <v>0</v>
      </c>
      <c r="G31" s="31">
        <f t="shared" si="23"/>
        <v>25.329603000000002</v>
      </c>
      <c r="H31" s="31">
        <f t="shared" si="23"/>
        <v>0</v>
      </c>
      <c r="I31" s="31">
        <f t="shared" ref="I31:J31" si="24">SUM(I32:I34)</f>
        <v>0</v>
      </c>
      <c r="J31" s="31">
        <f t="shared" si="24"/>
        <v>0</v>
      </c>
      <c r="K31" s="30">
        <f>SUM(L31:Q31)</f>
        <v>4.282699999999999E-2</v>
      </c>
      <c r="L31" s="31">
        <f>L32</f>
        <v>0</v>
      </c>
      <c r="M31" s="31">
        <f t="shared" ref="M31:Q31" si="25">M32</f>
        <v>0</v>
      </c>
      <c r="N31" s="31">
        <f t="shared" si="25"/>
        <v>4.282699999999999E-2</v>
      </c>
      <c r="O31" s="31">
        <f t="shared" si="25"/>
        <v>0</v>
      </c>
      <c r="P31" s="31">
        <f t="shared" si="25"/>
        <v>0</v>
      </c>
      <c r="Q31" s="31">
        <f t="shared" si="25"/>
        <v>0</v>
      </c>
      <c r="S31" s="18"/>
    </row>
    <row r="32" spans="1:19" x14ac:dyDescent="0.25">
      <c r="A32" s="49"/>
      <c r="B32" s="52"/>
      <c r="C32" s="12" t="s">
        <v>12</v>
      </c>
      <c r="D32" s="32">
        <f>SUM(E32:J32)</f>
        <v>25.329603000000002</v>
      </c>
      <c r="E32" s="28">
        <f>SUMPRODUCT(([2]май26!$AS$7:$AS$5000=$B$31)*([2]май26!$AR$7:$AR$5000=$C32)*([2]май26!$L$7:$L$5000=E$9)*([2]май26!$X$7:$X$5000))/1000</f>
        <v>0</v>
      </c>
      <c r="F32" s="28">
        <f>SUMPRODUCT(([2]май26!$AS$7:$AS$5000=$B$31)*([2]май26!$AR$7:$AR$5000=$C32)*([2]май26!$L$7:$L$5000=F$9)*([2]май26!$X$7:$X$5000))/1000</f>
        <v>0</v>
      </c>
      <c r="G32" s="28">
        <f>SUMPRODUCT(([2]май26!$AS$7:$AS$5000=$B$31)*([2]май26!$AR$7:$AR$5000=$C32)*([2]май26!$L$7:$L$5000=G$9)*([2]май26!$X$7:$X$5000))/1000</f>
        <v>25.329603000000002</v>
      </c>
      <c r="H32" s="28">
        <f>SUMPRODUCT(([2]май26!$AS$7:$AS$5000=$B$31)*([2]май26!$AR$7:$AR$5000=$C32)*([2]май26!$L$7:$L$5000=H$9)*([2]май26!$X$7:$X$5000))/1000</f>
        <v>0</v>
      </c>
      <c r="I32" s="28">
        <f>SUMPRODUCT(([2]май26!$AS$7:$AS$5000=$B$31)*([2]май26!$AR$7:$AR$5000=$C32)*([2]май26!$L$7:$L$5000=I$9)*([2]май26!$X$7:$X$5000))/1000</f>
        <v>0</v>
      </c>
      <c r="J32" s="28">
        <f>SUMPRODUCT(([2]май26!$AS$7:$AS$5000=$B$31)*([2]май26!$AR$7:$AR$5000=$C32)*([2]май26!$L$7:$L$5000=J$9)*([2]май26!$X$7:$X$5000))/1000</f>
        <v>0</v>
      </c>
      <c r="K32" s="29">
        <f>SUM(L32:Q32)</f>
        <v>4.282699999999999E-2</v>
      </c>
      <c r="L32" s="28">
        <f>SUMPRODUCT(([2]май26!$AS$7:$AS$5000=$B$31)*([2]май26!$AR$7:$AR$5000=$C32)*([2]май26!$L$7:$L$5000=L$9)*([2]май26!$AN$7:$AN$5000))/1000</f>
        <v>0</v>
      </c>
      <c r="M32" s="28">
        <f>SUMPRODUCT(([2]май26!$AS$7:$AS$5000=$B$31)*([2]май26!$AR$7:$AR$5000=$C32)*([2]май26!$L$7:$L$5000=M$9)*([2]май26!$AN$7:$AN$5000))/1000</f>
        <v>0</v>
      </c>
      <c r="N32" s="28">
        <f>SUMPRODUCT(([2]май26!$AS$7:$AS$5000=$B$31)*([2]май26!$AR$7:$AR$5000=$C32)*([2]май26!$L$7:$L$5000=N$9)*([2]май26!$AN$7:$AN$5000))/1000</f>
        <v>4.282699999999999E-2</v>
      </c>
      <c r="O32" s="28">
        <f>SUMPRODUCT(([2]май26!$AS$7:$AS$5000=$B$31)*([2]май26!$AR$7:$AR$5000=$C32)*([2]май26!$L$7:$L$5000=O$9)*([2]май26!$AN$7:$AN$5000))/1000</f>
        <v>0</v>
      </c>
      <c r="P32" s="28">
        <f>SUMPRODUCT(([2]май26!$AS$7:$AS$5000=$B$31)*([2]май26!$AR$7:$AR$5000=$C32)*([2]май26!$L$7:$L$5000=P$9)*([2]май26!$AN$7:$AN$5000))/1000</f>
        <v>0</v>
      </c>
      <c r="Q32" s="28">
        <f>SUMPRODUCT(([2]май26!$AS$7:$AS$5000=$B$31)*([2]май26!$AR$7:$AR$5000=$C32)*([2]май26!$L$7:$L$5000=Q$9)*([2]май26!$AN$7:$AN$5000))/1000</f>
        <v>0</v>
      </c>
      <c r="S32" s="43"/>
    </row>
    <row r="33" spans="1:19" x14ac:dyDescent="0.25">
      <c r="A33" s="49"/>
      <c r="B33" s="52"/>
      <c r="C33" s="12" t="s">
        <v>13</v>
      </c>
      <c r="D33" s="32">
        <f>SUM(E33:J33)</f>
        <v>0</v>
      </c>
      <c r="E33" s="28">
        <f>SUMPRODUCT(([2]май26!$AS$7:$AS$5000=$B$31)*([2]май26!$AR$7:$AR$5000=$C33)*([2]май26!$L$7:$L$5000=E$9)*([2]май26!$X$7:$X$5000))/1000</f>
        <v>0</v>
      </c>
      <c r="F33" s="28">
        <f>SUMPRODUCT(([2]май26!$AS$7:$AS$5000=$B$31)*([2]май26!$AR$7:$AR$5000=$C33)*([2]май26!$L$7:$L$5000=F$9)*([2]май26!$X$7:$X$5000))/1000</f>
        <v>0</v>
      </c>
      <c r="G33" s="28">
        <f>SUMPRODUCT(([2]май26!$AS$7:$AS$5000=$B$31)*([2]май26!$AR$7:$AR$5000=$C33)*([2]май26!$L$7:$L$5000=G$9)*([2]май26!$X$7:$X$5000))/1000</f>
        <v>0</v>
      </c>
      <c r="H33" s="28">
        <f>SUMPRODUCT(([2]май26!$AS$7:$AS$5000=$B$31)*([2]май26!$AR$7:$AR$5000=$C33)*([2]май26!$L$7:$L$5000=H$9)*([2]май26!$X$7:$X$5000))/1000</f>
        <v>0</v>
      </c>
      <c r="I33" s="28">
        <f>SUMPRODUCT(([2]май26!$AS$7:$AS$5000=$B$31)*([2]май26!$AR$7:$AR$5000=$C33)*([2]май26!$L$7:$L$5000=I$9)*([2]май26!$X$7:$X$5000))/1000</f>
        <v>0</v>
      </c>
      <c r="J33" s="28">
        <f>SUMPRODUCT(([2]май26!$AS$7:$AS$5000=$B$31)*([2]май26!$AR$7:$AR$5000=$C33)*([2]май26!$L$7:$L$5000=J$9)*([2]май26!$X$7:$X$5000))/1000</f>
        <v>0</v>
      </c>
      <c r="K33" s="34"/>
      <c r="L33" s="34"/>
      <c r="M33" s="34"/>
      <c r="N33" s="34"/>
      <c r="O33" s="34"/>
      <c r="P33" s="34"/>
      <c r="Q33" s="34"/>
      <c r="S33" s="43"/>
    </row>
    <row r="34" spans="1:19" x14ac:dyDescent="0.25">
      <c r="A34" s="50"/>
      <c r="B34" s="53"/>
      <c r="C34" s="12" t="s">
        <v>14</v>
      </c>
      <c r="D34" s="32">
        <f>SUM(E34:J34)</f>
        <v>0</v>
      </c>
      <c r="E34" s="28">
        <f>SUMPRODUCT(([2]май26!$AS$7:$AS$5000=$B$31)*([2]май26!$AR$7:$AR$5000=$C34)*([2]май26!$L$7:$L$5000=E$9)*([2]май26!$X$7:$X$5000))/1000</f>
        <v>0</v>
      </c>
      <c r="F34" s="28">
        <f>SUMPRODUCT(([2]май26!$AS$7:$AS$5000=$B$31)*([2]май26!$AR$7:$AR$5000=$C34)*([2]май26!$L$7:$L$5000=F$9)*([2]май26!$X$7:$X$5000))/1000</f>
        <v>0</v>
      </c>
      <c r="G34" s="28">
        <f>SUMPRODUCT(([2]май26!$AS$7:$AS$5000=$B$31)*([2]май26!$AR$7:$AR$5000=$C34)*([2]май26!$L$7:$L$5000=G$9)*([2]май26!$X$7:$X$5000))/1000</f>
        <v>0</v>
      </c>
      <c r="H34" s="28">
        <f>SUMPRODUCT(([2]май26!$AS$7:$AS$5000=$B$31)*([2]май26!$AR$7:$AR$5000=$C34)*([2]май26!$L$7:$L$5000=H$9)*([2]май26!$X$7:$X$5000))/1000</f>
        <v>0</v>
      </c>
      <c r="I34" s="28">
        <f>SUMPRODUCT(([2]май26!$AS$7:$AS$5000=$B$31)*([2]май26!$AR$7:$AR$5000=$C34)*([2]май26!$L$7:$L$5000=I$9)*([2]май26!$X$7:$X$5000))/1000</f>
        <v>0</v>
      </c>
      <c r="J34" s="28">
        <f>SUMPRODUCT(([2]май26!$AS$7:$AS$5000=$B$31)*([2]май26!$AR$7:$AR$5000=$C34)*([2]май26!$L$7:$L$5000=J$9)*([2]май26!$X$7:$X$5000))/1000</f>
        <v>0</v>
      </c>
      <c r="K34" s="34"/>
      <c r="L34" s="34"/>
      <c r="M34" s="34"/>
      <c r="N34" s="34"/>
      <c r="O34" s="34"/>
      <c r="P34" s="34"/>
      <c r="Q34" s="34"/>
      <c r="S34" s="43"/>
    </row>
    <row r="35" spans="1:19" x14ac:dyDescent="0.25">
      <c r="A35" s="48">
        <v>6</v>
      </c>
      <c r="B35" s="48" t="s">
        <v>31</v>
      </c>
      <c r="C35" s="13" t="s">
        <v>11</v>
      </c>
      <c r="D35" s="30">
        <f>SUM(E35:J35)</f>
        <v>19.408000000000001</v>
      </c>
      <c r="E35" s="31">
        <f>SUM(E36:E38)</f>
        <v>0</v>
      </c>
      <c r="F35" s="31">
        <f t="shared" ref="F35:H35" si="26">SUM(F36:F38)</f>
        <v>0</v>
      </c>
      <c r="G35" s="31">
        <f t="shared" si="26"/>
        <v>19.408000000000001</v>
      </c>
      <c r="H35" s="31">
        <f t="shared" si="26"/>
        <v>0</v>
      </c>
      <c r="I35" s="31">
        <f t="shared" ref="I35:J35" si="27">SUM(I36:I38)</f>
        <v>0</v>
      </c>
      <c r="J35" s="31">
        <f t="shared" si="27"/>
        <v>0</v>
      </c>
      <c r="K35" s="30">
        <f>SUM(L35:Q35)</f>
        <v>0</v>
      </c>
      <c r="L35" s="31">
        <f>L36</f>
        <v>0</v>
      </c>
      <c r="M35" s="31">
        <f t="shared" ref="M35:Q35" si="28">M36</f>
        <v>0</v>
      </c>
      <c r="N35" s="31">
        <f t="shared" si="28"/>
        <v>0</v>
      </c>
      <c r="O35" s="31">
        <f t="shared" si="28"/>
        <v>0</v>
      </c>
      <c r="P35" s="31">
        <f t="shared" si="28"/>
        <v>0</v>
      </c>
      <c r="Q35" s="31">
        <f t="shared" si="28"/>
        <v>0</v>
      </c>
      <c r="S35" s="43"/>
    </row>
    <row r="36" spans="1:19" x14ac:dyDescent="0.25">
      <c r="A36" s="49"/>
      <c r="B36" s="49"/>
      <c r="C36" s="12" t="s">
        <v>12</v>
      </c>
      <c r="D36" s="32">
        <f>SUM(E36:J36)</f>
        <v>19.408000000000001</v>
      </c>
      <c r="E36" s="28">
        <f>SUMPRODUCT(([2]май26!$AS$7:$AS$5000=$B$35)*([2]май26!$AR$7:$AR$5000=$C36)*([2]май26!$L$7:$L$5000=E$9)*([2]май26!$X$7:$X$5000))/1000</f>
        <v>0</v>
      </c>
      <c r="F36" s="28">
        <f>SUMPRODUCT(([2]май26!$AS$7:$AS$5000=$B$35)*([2]май26!$AR$7:$AR$5000=$C36)*([2]май26!$L$7:$L$5000=F$9)*([2]май26!$X$7:$X$5000))/1000</f>
        <v>0</v>
      </c>
      <c r="G36" s="28">
        <f>SUMPRODUCT(([2]май26!$AS$7:$AS$5000=$B$35)*([2]май26!$AR$7:$AR$5000=$C36)*([2]май26!$L$7:$L$5000=G$9)*([2]май26!$X$7:$X$5000))/1000</f>
        <v>19.408000000000001</v>
      </c>
      <c r="H36" s="28">
        <f>SUMPRODUCT(([2]май26!$AS$7:$AS$5000=$B$35)*([2]май26!$AR$7:$AR$5000=$C36)*([2]май26!$L$7:$L$5000=H$9)*([2]май26!$X$7:$X$5000))/1000</f>
        <v>0</v>
      </c>
      <c r="I36" s="28">
        <f>SUMPRODUCT(([2]май26!$AS$7:$AS$5000=$B$35)*([2]май26!$AR$7:$AR$5000=$C36)*([2]май26!$L$7:$L$5000=I$9)*([2]май26!$X$7:$X$5000))/1000</f>
        <v>0</v>
      </c>
      <c r="J36" s="28">
        <f>SUMPRODUCT(([2]май26!$AS$7:$AS$5000=$B$35)*([2]май26!$AR$7:$AR$5000=$C36)*([2]май26!$L$7:$L$5000=J$9)*([2]май26!$X$7:$X$5000))/1000</f>
        <v>0</v>
      </c>
      <c r="K36" s="29">
        <f>SUM(L36:Q36)</f>
        <v>0</v>
      </c>
      <c r="L36" s="28">
        <f>SUMPRODUCT(([2]май26!$AS$7:$AS$5000=$B$35)*([2]май26!$AR$7:$AR$5000=$C36)*([2]май26!$L$7:$L$5000=L$9)*([2]май26!$AN$7:$AN$5000))/1000</f>
        <v>0</v>
      </c>
      <c r="M36" s="28">
        <f>SUMPRODUCT(([2]май26!$AS$7:$AS$5000=$B$35)*([2]май26!$AR$7:$AR$5000=$C36)*([2]май26!$L$7:$L$5000=M$9)*([2]май26!$AN$7:$AN$5000))/1000</f>
        <v>0</v>
      </c>
      <c r="N36" s="28">
        <f>SUMPRODUCT(([2]май26!$AS$7:$AS$5000=$B$35)*([2]май26!$AR$7:$AR$5000=$C36)*([2]май26!$L$7:$L$5000=N$9)*([2]май26!$AN$7:$AN$5000))/1000</f>
        <v>0</v>
      </c>
      <c r="O36" s="28">
        <f>SUMPRODUCT(([2]май26!$AS$7:$AS$5000=$B$35)*([2]май26!$AR$7:$AR$5000=$C36)*([2]май26!$L$7:$L$5000=O$9)*([2]май26!$AN$7:$AN$5000))/1000</f>
        <v>0</v>
      </c>
      <c r="P36" s="28">
        <f>SUMPRODUCT(([2]май26!$AS$7:$AS$5000=$B$35)*([2]май26!$AR$7:$AR$5000=$C36)*([2]май26!$L$7:$L$5000=P$9)*([2]май26!$AN$7:$AN$5000))/1000</f>
        <v>0</v>
      </c>
      <c r="Q36" s="28">
        <f>SUMPRODUCT(([2]май26!$AS$7:$AS$5000=$B$35)*([2]май26!$AR$7:$AR$5000=$C36)*([2]май26!$L$7:$L$5000=Q$9)*([2]май26!$AN$7:$AN$5000))/1000</f>
        <v>0</v>
      </c>
    </row>
    <row r="37" spans="1:19" x14ac:dyDescent="0.25">
      <c r="A37" s="49"/>
      <c r="B37" s="49"/>
      <c r="C37" s="12" t="s">
        <v>13</v>
      </c>
      <c r="D37" s="32">
        <f>SUM(E37:J37)</f>
        <v>0</v>
      </c>
      <c r="E37" s="28">
        <f>SUMPRODUCT(([2]май26!$AS$7:$AS$5000=$B$35)*([2]май26!$AR$7:$AR$5000=$C37)*([2]май26!$L$7:$L$5000=E$9)*([2]май26!$X$7:$X$5000))/1000</f>
        <v>0</v>
      </c>
      <c r="F37" s="28">
        <f>SUMPRODUCT(([2]май26!$AS$7:$AS$5000=$B$35)*([2]май26!$AR$7:$AR$5000=$C37)*([2]май26!$L$7:$L$5000=F$9)*([2]май26!$X$7:$X$5000))/1000</f>
        <v>0</v>
      </c>
      <c r="G37" s="28">
        <f>SUMPRODUCT(([2]май26!$AS$7:$AS$5000=$B$35)*([2]май26!$AR$7:$AR$5000=$C37)*([2]май26!$L$7:$L$5000=G$9)*([2]май26!$X$7:$X$5000))/1000</f>
        <v>0</v>
      </c>
      <c r="H37" s="28">
        <f>SUMPRODUCT(([2]май26!$AS$7:$AS$5000=$B$35)*([2]май26!$AR$7:$AR$5000=$C37)*([2]май26!$L$7:$L$5000=H$9)*([2]май26!$X$7:$X$5000))/1000</f>
        <v>0</v>
      </c>
      <c r="I37" s="28">
        <f>SUMPRODUCT(([2]май26!$AS$7:$AS$5000=$B$35)*([2]май26!$AR$7:$AR$5000=$C37)*([2]май26!$L$7:$L$5000=I$9)*([2]май26!$X$7:$X$5000))/1000</f>
        <v>0</v>
      </c>
      <c r="J37" s="28">
        <f>SUMPRODUCT(([2]май26!$AS$7:$AS$5000=$B$35)*([2]май26!$AR$7:$AR$5000=$C37)*([2]май26!$L$7:$L$5000=J$9)*([2]май26!$X$7:$X$5000))/1000</f>
        <v>0</v>
      </c>
      <c r="K37" s="34"/>
      <c r="L37" s="34"/>
      <c r="M37" s="34"/>
      <c r="N37" s="34"/>
      <c r="O37" s="34"/>
      <c r="P37" s="34"/>
      <c r="Q37" s="34"/>
    </row>
    <row r="38" spans="1:19" x14ac:dyDescent="0.25">
      <c r="A38" s="50"/>
      <c r="B38" s="50"/>
      <c r="C38" s="12" t="s">
        <v>14</v>
      </c>
      <c r="D38" s="32">
        <f>SUM(E38:J38)</f>
        <v>0</v>
      </c>
      <c r="E38" s="28">
        <f>SUMPRODUCT(([2]май26!$AS$7:$AS$5000=$B$35)*([2]май26!$AR$7:$AR$5000=$C38)*([2]май26!$L$7:$L$5000=E$9)*([2]май26!$X$7:$X$5000))/1000</f>
        <v>0</v>
      </c>
      <c r="F38" s="28">
        <f>SUMPRODUCT(([2]май26!$AS$7:$AS$5000=$B$35)*([2]май26!$AR$7:$AR$5000=$C38)*([2]май26!$L$7:$L$5000=F$9)*([2]май26!$X$7:$X$5000))/1000</f>
        <v>0</v>
      </c>
      <c r="G38" s="28">
        <f>SUMPRODUCT(([2]май26!$AS$7:$AS$5000=$B$35)*([2]май26!$AR$7:$AR$5000=$C38)*([2]май26!$L$7:$L$5000=G$9)*([2]май26!$X$7:$X$5000))/1000</f>
        <v>0</v>
      </c>
      <c r="H38" s="28">
        <f>SUMPRODUCT(([2]май26!$AS$7:$AS$5000=$B$35)*([2]май26!$AR$7:$AR$5000=$C38)*([2]май26!$L$7:$L$5000=H$9)*([2]май26!$X$7:$X$5000))/1000</f>
        <v>0</v>
      </c>
      <c r="I38" s="28">
        <f>SUMPRODUCT(([2]май26!$AS$7:$AS$5000=$B$35)*([2]май26!$AR$7:$AR$5000=$C38)*([2]май26!$L$7:$L$5000=I$9)*([2]май26!$X$7:$X$5000))/1000</f>
        <v>0</v>
      </c>
      <c r="J38" s="28">
        <f>SUMPRODUCT(([2]май26!$AS$7:$AS$5000=$B$35)*([2]май26!$AR$7:$AR$5000=$C38)*([2]май26!$L$7:$L$5000=J$9)*([2]май26!$X$7:$X$5000))/1000</f>
        <v>0</v>
      </c>
      <c r="K38" s="34"/>
      <c r="L38" s="34"/>
      <c r="M38" s="34"/>
      <c r="N38" s="34"/>
      <c r="O38" s="34"/>
      <c r="P38" s="34"/>
      <c r="Q38" s="34"/>
    </row>
    <row r="39" spans="1:19" hidden="1" x14ac:dyDescent="0.25">
      <c r="A39" s="48">
        <v>7</v>
      </c>
      <c r="B39" s="48"/>
      <c r="C39" s="13" t="s">
        <v>11</v>
      </c>
      <c r="D39" s="30">
        <f>SUM(E39:J39)</f>
        <v>0</v>
      </c>
      <c r="E39" s="31">
        <f>SUM(E40:E42)</f>
        <v>0</v>
      </c>
      <c r="F39" s="31">
        <f t="shared" ref="F39:H39" si="29">SUM(F40:F42)</f>
        <v>0</v>
      </c>
      <c r="G39" s="31">
        <f t="shared" si="29"/>
        <v>0</v>
      </c>
      <c r="H39" s="31">
        <f t="shared" si="29"/>
        <v>0</v>
      </c>
      <c r="I39" s="31">
        <f t="shared" ref="I39:J39" si="30">SUM(I40:I42)</f>
        <v>0</v>
      </c>
      <c r="J39" s="31">
        <f t="shared" si="30"/>
        <v>0</v>
      </c>
      <c r="K39" s="30">
        <f>SUM(L39:Q39)</f>
        <v>0</v>
      </c>
      <c r="L39" s="31">
        <f>L40</f>
        <v>0</v>
      </c>
      <c r="M39" s="31">
        <f t="shared" ref="M39:Q39" si="31">M40</f>
        <v>0</v>
      </c>
      <c r="N39" s="31">
        <f t="shared" si="31"/>
        <v>0</v>
      </c>
      <c r="O39" s="31">
        <f t="shared" si="31"/>
        <v>0</v>
      </c>
      <c r="P39" s="31">
        <f t="shared" si="31"/>
        <v>0</v>
      </c>
      <c r="Q39" s="31">
        <f t="shared" si="31"/>
        <v>0</v>
      </c>
    </row>
    <row r="40" spans="1:19" hidden="1" x14ac:dyDescent="0.25">
      <c r="A40" s="49"/>
      <c r="B40" s="49"/>
      <c r="C40" s="12" t="s">
        <v>12</v>
      </c>
      <c r="D40" s="32">
        <f>SUM(E40:J40)</f>
        <v>0</v>
      </c>
      <c r="E40" s="28">
        <f>SUMPRODUCT(([2]май26!$AS$7:$AS$5000=$B$39)*([2]май26!$AR$7:$AR$5000=$C40)*([2]май26!$L$7:$L$5000=E$9)*([2]май26!$X$7:$X$5000))/1000</f>
        <v>0</v>
      </c>
      <c r="F40" s="28">
        <f>SUMPRODUCT(([2]май26!$AS$7:$AS$5000=$B$39)*([2]май26!$AR$7:$AR$5000=$C40)*([2]май26!$L$7:$L$5000=F$9)*([2]май26!$X$7:$X$5000))/1000</f>
        <v>0</v>
      </c>
      <c r="G40" s="28">
        <f>SUMPRODUCT(([2]май26!$AS$7:$AS$5000=$B$39)*([2]май26!$AR$7:$AR$5000=$C40)*([2]май26!$L$7:$L$5000=G$9)*([2]май26!$X$7:$X$5000))/1000</f>
        <v>0</v>
      </c>
      <c r="H40" s="28">
        <f>SUMPRODUCT(([2]май26!$AS$7:$AS$5000=$B$39)*([2]май26!$AR$7:$AR$5000=$C40)*([2]май26!$L$7:$L$5000=H$9)*([2]май26!$X$7:$X$5000))/1000</f>
        <v>0</v>
      </c>
      <c r="I40" s="28">
        <f>SUMPRODUCT(([2]май26!$AS$7:$AS$5000=$B$39)*([2]май26!$AR$7:$AR$5000=$C40)*([2]май26!$L$7:$L$5000=I$9)*([2]май26!$X$7:$X$5000))/1000</f>
        <v>0</v>
      </c>
      <c r="J40" s="28">
        <f>SUMPRODUCT(([2]май26!$AS$7:$AS$5000=$B$39)*([2]май26!$AR$7:$AR$5000=$C40)*([2]май26!$L$7:$L$5000=J$9)*([2]май26!$X$7:$X$5000))/1000</f>
        <v>0</v>
      </c>
      <c r="K40" s="29">
        <f>SUM(L40:Q40)</f>
        <v>0</v>
      </c>
      <c r="L40" s="28">
        <f>SUMPRODUCT(([2]май26!$AS$7:$AS$5000=$B$39)*([2]май26!$AR$7:$AR$5000=$C40)*([2]май26!$L$7:$L$5000=L$9)*([2]май26!$AN$7:$AN$5000))/1000</f>
        <v>0</v>
      </c>
      <c r="M40" s="28">
        <f>SUMPRODUCT(([2]май26!$AS$7:$AS$5000=$B$39)*([2]май26!$AR$7:$AR$5000=$C40)*([2]май26!$L$7:$L$5000=M$9)*([2]май26!$AN$7:$AN$5000))/1000</f>
        <v>0</v>
      </c>
      <c r="N40" s="28">
        <f>SUMPRODUCT(([2]май26!$AS$7:$AS$5000=$B$39)*([2]май26!$AR$7:$AR$5000=$C40)*([2]май26!$L$7:$L$5000=N$9)*([2]май26!$AN$7:$AN$5000))/1000</f>
        <v>0</v>
      </c>
      <c r="O40" s="28">
        <f>SUMPRODUCT(([2]май26!$AS$7:$AS$5000=$B$39)*([2]май26!$AR$7:$AR$5000=$C40)*([2]май26!$L$7:$L$5000=O$9)*([2]май26!$AN$7:$AN$5000))/1000</f>
        <v>0</v>
      </c>
      <c r="P40" s="28">
        <f>SUMPRODUCT(([2]май26!$AS$7:$AS$5000=$B$39)*([2]май26!$AR$7:$AR$5000=$C40)*([2]май26!$L$7:$L$5000=P$9)*([2]май26!$AN$7:$AN$5000))/1000</f>
        <v>0</v>
      </c>
      <c r="Q40" s="28">
        <f>SUMPRODUCT(([2]май26!$AS$7:$AS$5000=$B$39)*([2]май26!$AR$7:$AR$5000=$C40)*([2]май26!$L$7:$L$5000=Q$9)*([2]май26!$AN$7:$AN$5000))/1000</f>
        <v>0</v>
      </c>
    </row>
    <row r="41" spans="1:19" hidden="1" x14ac:dyDescent="0.25">
      <c r="A41" s="49"/>
      <c r="B41" s="49"/>
      <c r="C41" s="12" t="s">
        <v>13</v>
      </c>
      <c r="D41" s="32">
        <f>SUM(E41:J41)</f>
        <v>0</v>
      </c>
      <c r="E41" s="28">
        <f>SUMPRODUCT(([2]май26!$AS$7:$AS$5000=$B$39)*([2]май26!$AR$7:$AR$5000=$C41)*([2]май26!$L$7:$L$5000=E$9)*([2]май26!$X$7:$X$5000))/1000</f>
        <v>0</v>
      </c>
      <c r="F41" s="28">
        <f>SUMPRODUCT(([2]май26!$AS$7:$AS$5000=$B$39)*([2]май26!$AR$7:$AR$5000=$C41)*([2]май26!$L$7:$L$5000=F$9)*([2]май26!$X$7:$X$5000))/1000</f>
        <v>0</v>
      </c>
      <c r="G41" s="28">
        <f>SUMPRODUCT(([2]май26!$AS$7:$AS$5000=$B$39)*([2]май26!$AR$7:$AR$5000=$C41)*([2]май26!$L$7:$L$5000=G$9)*([2]май26!$X$7:$X$5000))/1000</f>
        <v>0</v>
      </c>
      <c r="H41" s="28">
        <f>SUMPRODUCT(([2]май26!$AS$7:$AS$5000=$B$39)*([2]май26!$AR$7:$AR$5000=$C41)*([2]май26!$L$7:$L$5000=H$9)*([2]май26!$X$7:$X$5000))/1000</f>
        <v>0</v>
      </c>
      <c r="I41" s="28">
        <f>SUMPRODUCT(([2]май26!$AS$7:$AS$5000=$B$39)*([2]май26!$AR$7:$AR$5000=$C41)*([2]май26!$L$7:$L$5000=I$9)*([2]май26!$X$7:$X$5000))/1000</f>
        <v>0</v>
      </c>
      <c r="J41" s="28">
        <f>SUMPRODUCT(([2]май26!$AS$7:$AS$5000=$B$39)*([2]май26!$AR$7:$AR$5000=$C41)*([2]май26!$L$7:$L$5000=J$9)*([2]май26!$X$7:$X$5000))/1000</f>
        <v>0</v>
      </c>
      <c r="K41" s="34"/>
      <c r="L41" s="34"/>
      <c r="M41" s="34"/>
      <c r="N41" s="34"/>
      <c r="O41" s="34"/>
      <c r="P41" s="34"/>
      <c r="Q41" s="34"/>
    </row>
    <row r="42" spans="1:19" hidden="1" x14ac:dyDescent="0.25">
      <c r="A42" s="50"/>
      <c r="B42" s="50"/>
      <c r="C42" s="12" t="s">
        <v>14</v>
      </c>
      <c r="D42" s="32">
        <f>SUM(E42:J42)</f>
        <v>0</v>
      </c>
      <c r="E42" s="28">
        <f>SUMPRODUCT(([2]май26!$AS$7:$AS$5000=$B$39)*([2]май26!$AR$7:$AR$5000=$C42)*([2]май26!$L$7:$L$5000=E$9)*([2]май26!$X$7:$X$5000))/1000</f>
        <v>0</v>
      </c>
      <c r="F42" s="28">
        <f>SUMPRODUCT(([2]май26!$AS$7:$AS$5000=$B$39)*([2]май26!$AR$7:$AR$5000=$C42)*([2]май26!$L$7:$L$5000=F$9)*([2]май26!$X$7:$X$5000))/1000</f>
        <v>0</v>
      </c>
      <c r="G42" s="28">
        <f>SUMPRODUCT(([2]май26!$AS$7:$AS$5000=$B$39)*([2]май26!$AR$7:$AR$5000=$C42)*([2]май26!$L$7:$L$5000=G$9)*([2]май26!$X$7:$X$5000))/1000</f>
        <v>0</v>
      </c>
      <c r="H42" s="28">
        <f>SUMPRODUCT(([2]май26!$AS$7:$AS$5000=$B$39)*([2]май26!$AR$7:$AR$5000=$C42)*([2]май26!$L$7:$L$5000=H$9)*([2]май26!$X$7:$X$5000))/1000</f>
        <v>0</v>
      </c>
      <c r="I42" s="28">
        <f>SUMPRODUCT(([2]май26!$AS$7:$AS$5000=$B$39)*([2]май26!$AR$7:$AR$5000=$C42)*([2]май26!$L$7:$L$5000=I$9)*([2]май26!$X$7:$X$5000))/1000</f>
        <v>0</v>
      </c>
      <c r="J42" s="28">
        <f>SUMPRODUCT(([2]май26!$AS$7:$AS$5000=$B$39)*([2]май26!$AR$7:$AR$5000=$C42)*([2]май26!$L$7:$L$5000=J$9)*([2]май26!$X$7:$X$5000))/1000</f>
        <v>0</v>
      </c>
      <c r="K42" s="34"/>
      <c r="L42" s="34"/>
      <c r="M42" s="34"/>
      <c r="N42" s="34"/>
      <c r="O42" s="34"/>
      <c r="P42" s="34"/>
      <c r="Q42" s="34"/>
    </row>
    <row r="43" spans="1:19" hidden="1" x14ac:dyDescent="0.25">
      <c r="A43" s="48">
        <v>8</v>
      </c>
      <c r="B43" s="48"/>
      <c r="C43" s="13" t="s">
        <v>11</v>
      </c>
      <c r="D43" s="14">
        <f>SUM(E43:J43)</f>
        <v>0</v>
      </c>
      <c r="E43" s="15">
        <f>SUM(E44:E46)</f>
        <v>0</v>
      </c>
      <c r="F43" s="15">
        <f t="shared" ref="F43:H43" si="32">SUM(F44:F46)</f>
        <v>0</v>
      </c>
      <c r="G43" s="15">
        <f t="shared" si="32"/>
        <v>0</v>
      </c>
      <c r="H43" s="15">
        <f t="shared" si="32"/>
        <v>0</v>
      </c>
      <c r="I43" s="15">
        <f t="shared" ref="I43:J43" si="33">SUM(I44:I46)</f>
        <v>0</v>
      </c>
      <c r="J43" s="15">
        <f t="shared" si="33"/>
        <v>0</v>
      </c>
      <c r="K43" s="30">
        <f>SUM(L43:Q43)</f>
        <v>0</v>
      </c>
      <c r="L43" s="15">
        <f>L44</f>
        <v>0</v>
      </c>
      <c r="M43" s="15">
        <f t="shared" ref="M43:Q43" si="34">M44</f>
        <v>0</v>
      </c>
      <c r="N43" s="15">
        <f t="shared" si="34"/>
        <v>0</v>
      </c>
      <c r="O43" s="15">
        <f t="shared" si="34"/>
        <v>0</v>
      </c>
      <c r="P43" s="15">
        <f t="shared" si="34"/>
        <v>0</v>
      </c>
      <c r="Q43" s="15">
        <f t="shared" si="34"/>
        <v>0</v>
      </c>
    </row>
    <row r="44" spans="1:19" hidden="1" x14ac:dyDescent="0.25">
      <c r="A44" s="49"/>
      <c r="B44" s="49"/>
      <c r="C44" s="12" t="s">
        <v>12</v>
      </c>
      <c r="D44" s="16">
        <f>SUM(E44:J44)</f>
        <v>0</v>
      </c>
      <c r="E44" s="10"/>
      <c r="F44" s="10"/>
      <c r="G44" s="10"/>
      <c r="H44" s="10"/>
      <c r="I44" s="10"/>
      <c r="J44" s="10"/>
      <c r="K44" s="29">
        <f>SUM(L44:Q44)</f>
        <v>0</v>
      </c>
      <c r="L44" s="10"/>
      <c r="M44" s="10"/>
      <c r="N44" s="10"/>
      <c r="O44" s="10"/>
      <c r="P44" s="10"/>
      <c r="Q44" s="10"/>
    </row>
    <row r="45" spans="1:19" hidden="1" x14ac:dyDescent="0.25">
      <c r="A45" s="49"/>
      <c r="B45" s="49"/>
      <c r="C45" s="12" t="s">
        <v>13</v>
      </c>
      <c r="D45" s="16">
        <f>SUM(E45:J45)</f>
        <v>0</v>
      </c>
      <c r="E45" s="10"/>
      <c r="F45" s="10"/>
      <c r="G45" s="10"/>
      <c r="H45" s="10"/>
      <c r="I45" s="10"/>
      <c r="J45" s="10"/>
      <c r="K45" s="29">
        <f>SUM(L45:Q45)</f>
        <v>0</v>
      </c>
      <c r="L45" s="27"/>
      <c r="M45" s="27"/>
      <c r="N45" s="27"/>
      <c r="O45" s="27"/>
      <c r="P45" s="27"/>
      <c r="Q45" s="27"/>
    </row>
    <row r="46" spans="1:19" hidden="1" x14ac:dyDescent="0.25">
      <c r="A46" s="50"/>
      <c r="B46" s="50"/>
      <c r="C46" s="12" t="s">
        <v>14</v>
      </c>
      <c r="D46" s="16">
        <f>SUM(E46:J46)</f>
        <v>0</v>
      </c>
      <c r="E46" s="10"/>
      <c r="F46" s="10"/>
      <c r="G46" s="10"/>
      <c r="H46" s="10"/>
      <c r="I46" s="10"/>
      <c r="J46" s="10"/>
      <c r="K46" s="29">
        <f>SUM(L46:Q46)</f>
        <v>0</v>
      </c>
      <c r="L46" s="27"/>
      <c r="M46" s="27"/>
      <c r="N46" s="27"/>
      <c r="O46" s="27"/>
      <c r="P46" s="27"/>
      <c r="Q46" s="27"/>
    </row>
    <row r="47" spans="1:19" hidden="1" x14ac:dyDescent="0.25">
      <c r="A47" s="48">
        <v>9</v>
      </c>
      <c r="B47" s="48"/>
      <c r="C47" s="13" t="s">
        <v>11</v>
      </c>
      <c r="D47" s="14">
        <f>SUM(E47:J47)</f>
        <v>0</v>
      </c>
      <c r="E47" s="15">
        <f>SUM(E48:E50)</f>
        <v>0</v>
      </c>
      <c r="F47" s="15">
        <f t="shared" ref="F47:H47" si="35">SUM(F48:F50)</f>
        <v>0</v>
      </c>
      <c r="G47" s="15">
        <f t="shared" si="35"/>
        <v>0</v>
      </c>
      <c r="H47" s="15">
        <f t="shared" si="35"/>
        <v>0</v>
      </c>
      <c r="I47" s="15">
        <f t="shared" ref="I47:J47" si="36">SUM(I48:I50)</f>
        <v>0</v>
      </c>
      <c r="J47" s="15">
        <f t="shared" si="36"/>
        <v>0</v>
      </c>
      <c r="K47" s="30">
        <f>SUM(L47:Q47)</f>
        <v>0</v>
      </c>
      <c r="L47" s="15">
        <f>L48</f>
        <v>0</v>
      </c>
      <c r="M47" s="15">
        <f t="shared" ref="M47:Q47" si="37">M48</f>
        <v>0</v>
      </c>
      <c r="N47" s="15">
        <f t="shared" si="37"/>
        <v>0</v>
      </c>
      <c r="O47" s="15">
        <f t="shared" si="37"/>
        <v>0</v>
      </c>
      <c r="P47" s="15">
        <f t="shared" si="37"/>
        <v>0</v>
      </c>
      <c r="Q47" s="15">
        <f t="shared" si="37"/>
        <v>0</v>
      </c>
    </row>
    <row r="48" spans="1:19" hidden="1" x14ac:dyDescent="0.25">
      <c r="A48" s="49"/>
      <c r="B48" s="49"/>
      <c r="C48" s="12" t="s">
        <v>12</v>
      </c>
      <c r="D48" s="16">
        <f>SUM(E48:J48)</f>
        <v>0</v>
      </c>
      <c r="E48" s="10"/>
      <c r="F48" s="10"/>
      <c r="G48" s="10"/>
      <c r="H48" s="10"/>
      <c r="I48" s="10"/>
      <c r="J48" s="10"/>
      <c r="K48" s="29">
        <f>SUM(L48:Q48)</f>
        <v>0</v>
      </c>
      <c r="L48" s="10"/>
      <c r="M48" s="10"/>
      <c r="N48" s="10"/>
      <c r="O48" s="10"/>
      <c r="P48" s="10"/>
      <c r="Q48" s="10"/>
    </row>
    <row r="49" spans="1:19" hidden="1" x14ac:dyDescent="0.25">
      <c r="A49" s="49"/>
      <c r="B49" s="49"/>
      <c r="C49" s="12" t="s">
        <v>13</v>
      </c>
      <c r="D49" s="16">
        <f>SUM(E49:J49)</f>
        <v>0</v>
      </c>
      <c r="E49" s="10"/>
      <c r="F49" s="10"/>
      <c r="G49" s="10"/>
      <c r="H49" s="10"/>
      <c r="I49" s="10"/>
      <c r="J49" s="10"/>
      <c r="K49" s="29">
        <f>SUM(L49:Q49)</f>
        <v>0</v>
      </c>
      <c r="L49" s="27"/>
      <c r="M49" s="27"/>
      <c r="N49" s="27"/>
      <c r="O49" s="27"/>
      <c r="P49" s="27"/>
      <c r="Q49" s="27"/>
    </row>
    <row r="50" spans="1:19" hidden="1" x14ac:dyDescent="0.25">
      <c r="A50" s="50"/>
      <c r="B50" s="50"/>
      <c r="C50" s="12" t="s">
        <v>14</v>
      </c>
      <c r="D50" s="16">
        <f>SUM(E50:J50)</f>
        <v>0</v>
      </c>
      <c r="E50" s="10"/>
      <c r="F50" s="10"/>
      <c r="G50" s="10"/>
      <c r="H50" s="10"/>
      <c r="I50" s="10"/>
      <c r="J50" s="10"/>
      <c r="K50" s="29">
        <f>SUM(L50:Q50)</f>
        <v>0</v>
      </c>
      <c r="L50" s="27"/>
      <c r="M50" s="27"/>
      <c r="N50" s="27"/>
      <c r="O50" s="27"/>
      <c r="P50" s="27"/>
      <c r="Q50" s="27"/>
    </row>
    <row r="51" spans="1:19" hidden="1" x14ac:dyDescent="0.25">
      <c r="A51" s="48">
        <v>10</v>
      </c>
      <c r="B51" s="48"/>
      <c r="C51" s="13" t="s">
        <v>11</v>
      </c>
      <c r="D51" s="14">
        <f>SUM(E51:J51)</f>
        <v>0</v>
      </c>
      <c r="E51" s="15">
        <f>SUM(E52:E54)</f>
        <v>0</v>
      </c>
      <c r="F51" s="15">
        <f t="shared" ref="F51" si="38">SUM(F52:F54)</f>
        <v>0</v>
      </c>
      <c r="G51" s="15">
        <f t="shared" ref="G51" si="39">SUM(G52:G54)</f>
        <v>0</v>
      </c>
      <c r="H51" s="15">
        <f t="shared" ref="H51:J51" si="40">SUM(H52:H54)</f>
        <v>0</v>
      </c>
      <c r="I51" s="15">
        <f t="shared" si="40"/>
        <v>0</v>
      </c>
      <c r="J51" s="15">
        <f t="shared" si="40"/>
        <v>0</v>
      </c>
      <c r="K51" s="30">
        <f>SUM(L51:Q51)</f>
        <v>0</v>
      </c>
      <c r="L51" s="15">
        <f>L52</f>
        <v>0</v>
      </c>
      <c r="M51" s="15">
        <f t="shared" ref="M51" si="41">M52</f>
        <v>0</v>
      </c>
      <c r="N51" s="15">
        <f t="shared" ref="N51:Q51" si="42">N52</f>
        <v>0</v>
      </c>
      <c r="O51" s="15">
        <f t="shared" si="42"/>
        <v>0</v>
      </c>
      <c r="P51" s="15">
        <f t="shared" si="42"/>
        <v>0</v>
      </c>
      <c r="Q51" s="15">
        <f t="shared" si="42"/>
        <v>0</v>
      </c>
    </row>
    <row r="52" spans="1:19" hidden="1" x14ac:dyDescent="0.25">
      <c r="A52" s="49"/>
      <c r="B52" s="49"/>
      <c r="C52" s="12" t="s">
        <v>12</v>
      </c>
      <c r="D52" s="16">
        <f>SUM(E52:J52)</f>
        <v>0</v>
      </c>
      <c r="E52" s="10"/>
      <c r="F52" s="10"/>
      <c r="G52" s="10"/>
      <c r="H52" s="10"/>
      <c r="I52" s="10"/>
      <c r="J52" s="10"/>
      <c r="K52" s="29">
        <f>SUM(L52:Q52)</f>
        <v>0</v>
      </c>
      <c r="L52" s="10"/>
      <c r="M52" s="10"/>
      <c r="N52" s="10"/>
      <c r="O52" s="10"/>
      <c r="P52" s="10"/>
      <c r="Q52" s="10"/>
    </row>
    <row r="53" spans="1:19" hidden="1" x14ac:dyDescent="0.25">
      <c r="A53" s="49"/>
      <c r="B53" s="49"/>
      <c r="C53" s="12" t="s">
        <v>13</v>
      </c>
      <c r="D53" s="16">
        <f>SUM(E53:J53)</f>
        <v>0</v>
      </c>
      <c r="E53" s="10"/>
      <c r="F53" s="10"/>
      <c r="G53" s="10"/>
      <c r="H53" s="10"/>
      <c r="I53" s="10"/>
      <c r="J53" s="10"/>
      <c r="K53" s="29">
        <f>SUM(L53:Q53)</f>
        <v>0</v>
      </c>
      <c r="L53" s="27"/>
      <c r="M53" s="27"/>
      <c r="N53" s="27"/>
      <c r="O53" s="27"/>
      <c r="P53" s="27"/>
      <c r="Q53" s="27"/>
    </row>
    <row r="54" spans="1:19" hidden="1" x14ac:dyDescent="0.25">
      <c r="A54" s="50"/>
      <c r="B54" s="50"/>
      <c r="C54" s="12" t="s">
        <v>14</v>
      </c>
      <c r="D54" s="16">
        <f>SUM(E54:J54)</f>
        <v>0</v>
      </c>
      <c r="E54" s="10"/>
      <c r="F54" s="10"/>
      <c r="G54" s="10"/>
      <c r="H54" s="10"/>
      <c r="I54" s="10"/>
      <c r="J54" s="10"/>
      <c r="K54" s="29">
        <f>SUM(L54:Q54)</f>
        <v>0</v>
      </c>
      <c r="L54" s="27"/>
      <c r="M54" s="27"/>
      <c r="N54" s="27"/>
      <c r="O54" s="27"/>
      <c r="P54" s="27"/>
      <c r="Q54" s="27"/>
    </row>
    <row r="55" spans="1:19" x14ac:dyDescent="0.25">
      <c r="A55" s="17"/>
      <c r="B55" s="17"/>
      <c r="C55" s="17"/>
      <c r="D55" s="18"/>
      <c r="E55" s="17"/>
      <c r="F55" s="17"/>
      <c r="G55" s="17"/>
      <c r="H55" s="17"/>
      <c r="I55" s="17"/>
      <c r="J55" s="17"/>
    </row>
    <row r="56" spans="1:19" x14ac:dyDescent="0.25">
      <c r="A56" s="19" t="s">
        <v>15</v>
      </c>
    </row>
    <row r="57" spans="1:19" x14ac:dyDescent="0.25">
      <c r="A57" s="47" t="s">
        <v>16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6"/>
      <c r="Q57" s="46"/>
    </row>
    <row r="58" spans="1:19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6"/>
      <c r="Q58" s="46"/>
    </row>
    <row r="60" spans="1:19" x14ac:dyDescent="0.25">
      <c r="S60"/>
    </row>
    <row r="61" spans="1:19" x14ac:dyDescent="0.25">
      <c r="S61"/>
    </row>
    <row r="62" spans="1:19" x14ac:dyDescent="0.25">
      <c r="S62"/>
    </row>
    <row r="63" spans="1:19" x14ac:dyDescent="0.25">
      <c r="S63"/>
    </row>
    <row r="64" spans="1:19" x14ac:dyDescent="0.25">
      <c r="S64"/>
    </row>
    <row r="65" spans="19:19" x14ac:dyDescent="0.25">
      <c r="S65"/>
    </row>
    <row r="66" spans="19:19" x14ac:dyDescent="0.25">
      <c r="S66"/>
    </row>
    <row r="67" spans="19:19" x14ac:dyDescent="0.25">
      <c r="S67"/>
    </row>
    <row r="68" spans="19:19" x14ac:dyDescent="0.25">
      <c r="S68"/>
    </row>
    <row r="69" spans="19:19" x14ac:dyDescent="0.25">
      <c r="S69"/>
    </row>
    <row r="70" spans="19:19" x14ac:dyDescent="0.25">
      <c r="S70"/>
    </row>
    <row r="71" spans="19:19" x14ac:dyDescent="0.25">
      <c r="S71"/>
    </row>
    <row r="72" spans="19:19" x14ac:dyDescent="0.25">
      <c r="S72"/>
    </row>
    <row r="73" spans="19:19" x14ac:dyDescent="0.25">
      <c r="S73"/>
    </row>
    <row r="74" spans="19:19" x14ac:dyDescent="0.25">
      <c r="S74"/>
    </row>
    <row r="75" spans="19:19" x14ac:dyDescent="0.25">
      <c r="S75"/>
    </row>
    <row r="76" spans="19:19" x14ac:dyDescent="0.25">
      <c r="S76"/>
    </row>
    <row r="77" spans="19:19" x14ac:dyDescent="0.25">
      <c r="S77"/>
    </row>
    <row r="78" spans="19:19" x14ac:dyDescent="0.25">
      <c r="S78"/>
    </row>
    <row r="79" spans="19:19" x14ac:dyDescent="0.25">
      <c r="S79"/>
    </row>
    <row r="80" spans="19:19" x14ac:dyDescent="0.25">
      <c r="S80"/>
    </row>
    <row r="81" spans="19:19" x14ac:dyDescent="0.25">
      <c r="S81"/>
    </row>
    <row r="82" spans="19:19" x14ac:dyDescent="0.25">
      <c r="S82"/>
    </row>
    <row r="83" spans="19:19" x14ac:dyDescent="0.25">
      <c r="S83"/>
    </row>
    <row r="84" spans="19:19" x14ac:dyDescent="0.25">
      <c r="S84"/>
    </row>
    <row r="85" spans="19:19" x14ac:dyDescent="0.25">
      <c r="S85"/>
    </row>
    <row r="86" spans="19:19" x14ac:dyDescent="0.25">
      <c r="S86"/>
    </row>
    <row r="87" spans="19:19" x14ac:dyDescent="0.25">
      <c r="S87"/>
    </row>
    <row r="88" spans="19:19" x14ac:dyDescent="0.25">
      <c r="S88"/>
    </row>
    <row r="89" spans="19:19" x14ac:dyDescent="0.25">
      <c r="S89"/>
    </row>
    <row r="90" spans="19:19" x14ac:dyDescent="0.25">
      <c r="S90"/>
    </row>
    <row r="91" spans="19:19" x14ac:dyDescent="0.25">
      <c r="S91"/>
    </row>
    <row r="92" spans="19:19" x14ac:dyDescent="0.25">
      <c r="S92"/>
    </row>
    <row r="93" spans="19:19" x14ac:dyDescent="0.25">
      <c r="S93"/>
    </row>
    <row r="94" spans="19:19" x14ac:dyDescent="0.25">
      <c r="S94"/>
    </row>
    <row r="95" spans="19:19" x14ac:dyDescent="0.25">
      <c r="S95"/>
    </row>
    <row r="96" spans="19:19" x14ac:dyDescent="0.25">
      <c r="S96"/>
    </row>
    <row r="97" spans="19:19" x14ac:dyDescent="0.25">
      <c r="S97"/>
    </row>
    <row r="98" spans="19:19" x14ac:dyDescent="0.25">
      <c r="S98"/>
    </row>
    <row r="99" spans="19:19" x14ac:dyDescent="0.25">
      <c r="S99"/>
    </row>
    <row r="100" spans="19:19" x14ac:dyDescent="0.25">
      <c r="S100"/>
    </row>
    <row r="101" spans="19:19" x14ac:dyDescent="0.25">
      <c r="S101"/>
    </row>
    <row r="102" spans="19:19" x14ac:dyDescent="0.25">
      <c r="S102"/>
    </row>
    <row r="103" spans="19:19" x14ac:dyDescent="0.25">
      <c r="S103"/>
    </row>
    <row r="104" spans="19:19" x14ac:dyDescent="0.25">
      <c r="S104"/>
    </row>
    <row r="105" spans="19:19" x14ac:dyDescent="0.25">
      <c r="S105"/>
    </row>
    <row r="106" spans="19:19" x14ac:dyDescent="0.25">
      <c r="S106"/>
    </row>
    <row r="107" spans="19:19" x14ac:dyDescent="0.25">
      <c r="S107"/>
    </row>
    <row r="108" spans="19:19" x14ac:dyDescent="0.25">
      <c r="S108"/>
    </row>
    <row r="109" spans="19:19" x14ac:dyDescent="0.25">
      <c r="S109"/>
    </row>
    <row r="110" spans="19:19" x14ac:dyDescent="0.25">
      <c r="S110"/>
    </row>
    <row r="111" spans="19:19" x14ac:dyDescent="0.25">
      <c r="S111"/>
    </row>
    <row r="112" spans="19:19" x14ac:dyDescent="0.25">
      <c r="S112"/>
    </row>
    <row r="113" spans="19:19" x14ac:dyDescent="0.25">
      <c r="S113"/>
    </row>
    <row r="114" spans="19:19" x14ac:dyDescent="0.25">
      <c r="S114"/>
    </row>
    <row r="115" spans="19:19" x14ac:dyDescent="0.25">
      <c r="S115"/>
    </row>
    <row r="116" spans="19:19" x14ac:dyDescent="0.25">
      <c r="S116"/>
    </row>
    <row r="117" spans="19:19" x14ac:dyDescent="0.25">
      <c r="S117"/>
    </row>
    <row r="118" spans="19:19" x14ac:dyDescent="0.25">
      <c r="S118"/>
    </row>
    <row r="119" spans="19:19" x14ac:dyDescent="0.25">
      <c r="S119"/>
    </row>
    <row r="120" spans="19:19" x14ac:dyDescent="0.25">
      <c r="S120"/>
    </row>
    <row r="121" spans="19:19" x14ac:dyDescent="0.25">
      <c r="S121"/>
    </row>
    <row r="122" spans="19:19" x14ac:dyDescent="0.25">
      <c r="S122"/>
    </row>
    <row r="123" spans="19:19" x14ac:dyDescent="0.25">
      <c r="S123"/>
    </row>
    <row r="124" spans="19:19" x14ac:dyDescent="0.25">
      <c r="S124"/>
    </row>
    <row r="125" spans="19:19" x14ac:dyDescent="0.25">
      <c r="S125"/>
    </row>
    <row r="126" spans="19:19" x14ac:dyDescent="0.25">
      <c r="S126"/>
    </row>
    <row r="127" spans="19:19" x14ac:dyDescent="0.25">
      <c r="S127"/>
    </row>
    <row r="128" spans="19:19" x14ac:dyDescent="0.25">
      <c r="S128"/>
    </row>
    <row r="129" spans="19:19" x14ac:dyDescent="0.25">
      <c r="S129"/>
    </row>
    <row r="130" spans="19:19" x14ac:dyDescent="0.25">
      <c r="S130"/>
    </row>
    <row r="131" spans="19:19" x14ac:dyDescent="0.25">
      <c r="S131"/>
    </row>
    <row r="132" spans="19:19" x14ac:dyDescent="0.25">
      <c r="S132"/>
    </row>
    <row r="133" spans="19:19" x14ac:dyDescent="0.25">
      <c r="S133"/>
    </row>
    <row r="134" spans="19:19" x14ac:dyDescent="0.25">
      <c r="S134"/>
    </row>
    <row r="135" spans="19:19" x14ac:dyDescent="0.25">
      <c r="S135"/>
    </row>
    <row r="136" spans="19:19" x14ac:dyDescent="0.25">
      <c r="S136"/>
    </row>
    <row r="137" spans="19:19" x14ac:dyDescent="0.25">
      <c r="S137"/>
    </row>
    <row r="138" spans="19:19" x14ac:dyDescent="0.25">
      <c r="S138"/>
    </row>
    <row r="139" spans="19:19" x14ac:dyDescent="0.25">
      <c r="S139"/>
    </row>
    <row r="140" spans="19:19" x14ac:dyDescent="0.25">
      <c r="S140"/>
    </row>
    <row r="141" spans="19:19" x14ac:dyDescent="0.25">
      <c r="S141"/>
    </row>
    <row r="142" spans="19:19" x14ac:dyDescent="0.25">
      <c r="S142"/>
    </row>
    <row r="143" spans="19:19" x14ac:dyDescent="0.25">
      <c r="S143"/>
    </row>
    <row r="144" spans="19:19" x14ac:dyDescent="0.25">
      <c r="S144"/>
    </row>
    <row r="145" spans="19:19" x14ac:dyDescent="0.25">
      <c r="S145"/>
    </row>
    <row r="146" spans="19:19" x14ac:dyDescent="0.25">
      <c r="S146"/>
    </row>
    <row r="147" spans="19:19" x14ac:dyDescent="0.25">
      <c r="S147"/>
    </row>
    <row r="148" spans="19:19" x14ac:dyDescent="0.25">
      <c r="S148"/>
    </row>
    <row r="149" spans="19:19" x14ac:dyDescent="0.25">
      <c r="S149"/>
    </row>
    <row r="150" spans="19:19" x14ac:dyDescent="0.25">
      <c r="S150"/>
    </row>
    <row r="151" spans="19:19" x14ac:dyDescent="0.25">
      <c r="S151"/>
    </row>
    <row r="152" spans="19:19" x14ac:dyDescent="0.25">
      <c r="S152"/>
    </row>
    <row r="153" spans="19:19" x14ac:dyDescent="0.25">
      <c r="S153"/>
    </row>
    <row r="154" spans="19:19" x14ac:dyDescent="0.25">
      <c r="S154"/>
    </row>
    <row r="155" spans="19:19" x14ac:dyDescent="0.25">
      <c r="S155"/>
    </row>
    <row r="156" spans="19:19" x14ac:dyDescent="0.25">
      <c r="S156"/>
    </row>
    <row r="157" spans="19:19" x14ac:dyDescent="0.25">
      <c r="S157"/>
    </row>
    <row r="158" spans="19:19" x14ac:dyDescent="0.25">
      <c r="S158"/>
    </row>
    <row r="159" spans="19:19" x14ac:dyDescent="0.25">
      <c r="S159"/>
    </row>
    <row r="160" spans="19:19" x14ac:dyDescent="0.25">
      <c r="S160"/>
    </row>
    <row r="161" spans="19:19" x14ac:dyDescent="0.25">
      <c r="S161"/>
    </row>
    <row r="162" spans="19:19" x14ac:dyDescent="0.25">
      <c r="S162"/>
    </row>
    <row r="163" spans="19:19" x14ac:dyDescent="0.25">
      <c r="S163"/>
    </row>
    <row r="164" spans="19:19" x14ac:dyDescent="0.25">
      <c r="S164"/>
    </row>
    <row r="165" spans="19:19" x14ac:dyDescent="0.25">
      <c r="S165"/>
    </row>
    <row r="166" spans="19:19" x14ac:dyDescent="0.25">
      <c r="S166"/>
    </row>
    <row r="167" spans="19:19" x14ac:dyDescent="0.25">
      <c r="S167"/>
    </row>
    <row r="168" spans="19:19" x14ac:dyDescent="0.25">
      <c r="S168"/>
    </row>
    <row r="169" spans="19:19" x14ac:dyDescent="0.25">
      <c r="S169"/>
    </row>
    <row r="170" spans="19:19" x14ac:dyDescent="0.25">
      <c r="S170"/>
    </row>
    <row r="171" spans="19:19" x14ac:dyDescent="0.25">
      <c r="S171"/>
    </row>
    <row r="172" spans="19:19" x14ac:dyDescent="0.25">
      <c r="S172"/>
    </row>
    <row r="173" spans="19:19" x14ac:dyDescent="0.25">
      <c r="S173"/>
    </row>
    <row r="174" spans="19:19" x14ac:dyDescent="0.25">
      <c r="S174"/>
    </row>
    <row r="175" spans="19:19" x14ac:dyDescent="0.25">
      <c r="S175"/>
    </row>
    <row r="176" spans="19:19" x14ac:dyDescent="0.25">
      <c r="S176"/>
    </row>
    <row r="177" spans="19:19" x14ac:dyDescent="0.25">
      <c r="S177"/>
    </row>
    <row r="178" spans="19:19" x14ac:dyDescent="0.25">
      <c r="S178"/>
    </row>
    <row r="179" spans="19:19" x14ac:dyDescent="0.25">
      <c r="S179"/>
    </row>
    <row r="180" spans="19:19" x14ac:dyDescent="0.25">
      <c r="S180"/>
    </row>
    <row r="181" spans="19:19" x14ac:dyDescent="0.25">
      <c r="S181"/>
    </row>
    <row r="182" spans="19:19" x14ac:dyDescent="0.25">
      <c r="S182"/>
    </row>
    <row r="183" spans="19:19" x14ac:dyDescent="0.25">
      <c r="S183"/>
    </row>
    <row r="184" spans="19:19" x14ac:dyDescent="0.25">
      <c r="S184"/>
    </row>
    <row r="185" spans="19:19" x14ac:dyDescent="0.25">
      <c r="S185"/>
    </row>
    <row r="186" spans="19:19" x14ac:dyDescent="0.25">
      <c r="S186"/>
    </row>
    <row r="187" spans="19:19" x14ac:dyDescent="0.25">
      <c r="S187"/>
    </row>
    <row r="188" spans="19:19" x14ac:dyDescent="0.25">
      <c r="S188"/>
    </row>
    <row r="189" spans="19:19" x14ac:dyDescent="0.25">
      <c r="S189"/>
    </row>
    <row r="190" spans="19:19" x14ac:dyDescent="0.25">
      <c r="S190"/>
    </row>
    <row r="191" spans="19:19" x14ac:dyDescent="0.25">
      <c r="S191"/>
    </row>
    <row r="192" spans="19:19" x14ac:dyDescent="0.25">
      <c r="S192"/>
    </row>
    <row r="193" spans="19:19" x14ac:dyDescent="0.25">
      <c r="S193"/>
    </row>
    <row r="194" spans="19:19" x14ac:dyDescent="0.25">
      <c r="S194"/>
    </row>
    <row r="195" spans="19:19" x14ac:dyDescent="0.25">
      <c r="S195"/>
    </row>
    <row r="196" spans="19:19" x14ac:dyDescent="0.25">
      <c r="S196"/>
    </row>
    <row r="197" spans="19:19" x14ac:dyDescent="0.25">
      <c r="S197"/>
    </row>
    <row r="198" spans="19:19" x14ac:dyDescent="0.25">
      <c r="S198"/>
    </row>
    <row r="199" spans="19:19" x14ac:dyDescent="0.25">
      <c r="S199"/>
    </row>
    <row r="200" spans="19:19" x14ac:dyDescent="0.25">
      <c r="S200"/>
    </row>
    <row r="201" spans="19:19" x14ac:dyDescent="0.25">
      <c r="S201"/>
    </row>
    <row r="202" spans="19:19" x14ac:dyDescent="0.25">
      <c r="S202"/>
    </row>
    <row r="203" spans="19:19" x14ac:dyDescent="0.25">
      <c r="S203"/>
    </row>
    <row r="204" spans="19:19" x14ac:dyDescent="0.25">
      <c r="S204"/>
    </row>
    <row r="205" spans="19:19" x14ac:dyDescent="0.25">
      <c r="S205"/>
    </row>
    <row r="206" spans="19:19" x14ac:dyDescent="0.25">
      <c r="S206"/>
    </row>
    <row r="207" spans="19:19" x14ac:dyDescent="0.25">
      <c r="S207"/>
    </row>
    <row r="208" spans="19:19" x14ac:dyDescent="0.25">
      <c r="S208"/>
    </row>
    <row r="209" spans="19:19" x14ac:dyDescent="0.25">
      <c r="S209"/>
    </row>
    <row r="210" spans="19:19" x14ac:dyDescent="0.25">
      <c r="S210"/>
    </row>
    <row r="211" spans="19:19" x14ac:dyDescent="0.25">
      <c r="S211"/>
    </row>
    <row r="212" spans="19:19" x14ac:dyDescent="0.25">
      <c r="S212"/>
    </row>
    <row r="213" spans="19:19" x14ac:dyDescent="0.25">
      <c r="S213"/>
    </row>
    <row r="214" spans="19:19" x14ac:dyDescent="0.25">
      <c r="S214"/>
    </row>
    <row r="215" spans="19:19" x14ac:dyDescent="0.25">
      <c r="S215"/>
    </row>
    <row r="216" spans="19:19" x14ac:dyDescent="0.25">
      <c r="S216"/>
    </row>
    <row r="217" spans="19:19" x14ac:dyDescent="0.25">
      <c r="S217"/>
    </row>
    <row r="218" spans="19:19" x14ac:dyDescent="0.25">
      <c r="S218"/>
    </row>
    <row r="219" spans="19:19" x14ac:dyDescent="0.25">
      <c r="S219"/>
    </row>
    <row r="220" spans="19:19" x14ac:dyDescent="0.25">
      <c r="S220"/>
    </row>
    <row r="221" spans="19:19" x14ac:dyDescent="0.25">
      <c r="S221"/>
    </row>
    <row r="222" spans="19:19" x14ac:dyDescent="0.25">
      <c r="S222"/>
    </row>
    <row r="223" spans="19:19" x14ac:dyDescent="0.25">
      <c r="S223"/>
    </row>
    <row r="224" spans="19:19" x14ac:dyDescent="0.25">
      <c r="S224"/>
    </row>
    <row r="225" spans="19:19" x14ac:dyDescent="0.25">
      <c r="S225"/>
    </row>
    <row r="226" spans="19:19" x14ac:dyDescent="0.25">
      <c r="S226"/>
    </row>
    <row r="227" spans="19:19" x14ac:dyDescent="0.25">
      <c r="S227"/>
    </row>
    <row r="228" spans="19:19" x14ac:dyDescent="0.25">
      <c r="S228"/>
    </row>
    <row r="229" spans="19:19" x14ac:dyDescent="0.25">
      <c r="S229"/>
    </row>
    <row r="230" spans="19:19" x14ac:dyDescent="0.25">
      <c r="S230"/>
    </row>
    <row r="231" spans="19:19" x14ac:dyDescent="0.25">
      <c r="S231"/>
    </row>
    <row r="232" spans="19:19" x14ac:dyDescent="0.25">
      <c r="S232"/>
    </row>
    <row r="233" spans="19:19" x14ac:dyDescent="0.25">
      <c r="S233"/>
    </row>
    <row r="234" spans="19:19" x14ac:dyDescent="0.25">
      <c r="S234"/>
    </row>
    <row r="235" spans="19:19" x14ac:dyDescent="0.25">
      <c r="S235"/>
    </row>
    <row r="236" spans="19:19" x14ac:dyDescent="0.25">
      <c r="S236"/>
    </row>
    <row r="237" spans="19:19" x14ac:dyDescent="0.25">
      <c r="S237"/>
    </row>
    <row r="238" spans="19:19" x14ac:dyDescent="0.25">
      <c r="S238"/>
    </row>
    <row r="239" spans="19:19" x14ac:dyDescent="0.25">
      <c r="S239"/>
    </row>
    <row r="240" spans="19:19" x14ac:dyDescent="0.25">
      <c r="S240"/>
    </row>
    <row r="241" spans="19:19" x14ac:dyDescent="0.25">
      <c r="S241"/>
    </row>
    <row r="242" spans="19:19" x14ac:dyDescent="0.25">
      <c r="S242"/>
    </row>
    <row r="243" spans="19:19" x14ac:dyDescent="0.25">
      <c r="S243"/>
    </row>
    <row r="244" spans="19:19" x14ac:dyDescent="0.25">
      <c r="S244"/>
    </row>
    <row r="245" spans="19:19" x14ac:dyDescent="0.25">
      <c r="S245"/>
    </row>
    <row r="246" spans="19:19" x14ac:dyDescent="0.25">
      <c r="S246"/>
    </row>
    <row r="247" spans="19:19" x14ac:dyDescent="0.25">
      <c r="S247"/>
    </row>
    <row r="248" spans="19:19" x14ac:dyDescent="0.25">
      <c r="S248"/>
    </row>
    <row r="249" spans="19:19" x14ac:dyDescent="0.25">
      <c r="S249"/>
    </row>
    <row r="250" spans="19:19" x14ac:dyDescent="0.25">
      <c r="S250"/>
    </row>
    <row r="251" spans="19:19" x14ac:dyDescent="0.25">
      <c r="S251"/>
    </row>
    <row r="252" spans="19:19" x14ac:dyDescent="0.25">
      <c r="S252"/>
    </row>
    <row r="253" spans="19:19" x14ac:dyDescent="0.25">
      <c r="S253"/>
    </row>
    <row r="254" spans="19:19" x14ac:dyDescent="0.25">
      <c r="S254"/>
    </row>
    <row r="255" spans="19:19" x14ac:dyDescent="0.25">
      <c r="S255"/>
    </row>
    <row r="256" spans="19:19" x14ac:dyDescent="0.25">
      <c r="S256"/>
    </row>
    <row r="257" spans="19:19" x14ac:dyDescent="0.25">
      <c r="S257"/>
    </row>
    <row r="258" spans="19:19" x14ac:dyDescent="0.25">
      <c r="S258"/>
    </row>
    <row r="259" spans="19:19" x14ac:dyDescent="0.25">
      <c r="S259"/>
    </row>
    <row r="260" spans="19:19" x14ac:dyDescent="0.25">
      <c r="S260"/>
    </row>
    <row r="261" spans="19:19" x14ac:dyDescent="0.25">
      <c r="S261"/>
    </row>
    <row r="262" spans="19:19" x14ac:dyDescent="0.25">
      <c r="S262"/>
    </row>
    <row r="263" spans="19:19" x14ac:dyDescent="0.25">
      <c r="S263"/>
    </row>
    <row r="264" spans="19:19" x14ac:dyDescent="0.25">
      <c r="S264"/>
    </row>
    <row r="265" spans="19:19" x14ac:dyDescent="0.25">
      <c r="S265"/>
    </row>
    <row r="266" spans="19:19" x14ac:dyDescent="0.25">
      <c r="S266"/>
    </row>
    <row r="267" spans="19:19" x14ac:dyDescent="0.25">
      <c r="S267"/>
    </row>
    <row r="268" spans="19:19" x14ac:dyDescent="0.25">
      <c r="S268"/>
    </row>
    <row r="269" spans="19:19" x14ac:dyDescent="0.25">
      <c r="S269"/>
    </row>
    <row r="270" spans="19:19" x14ac:dyDescent="0.25">
      <c r="S270"/>
    </row>
    <row r="271" spans="19:19" x14ac:dyDescent="0.25">
      <c r="S271"/>
    </row>
    <row r="272" spans="19:19" x14ac:dyDescent="0.25">
      <c r="S272"/>
    </row>
    <row r="273" spans="19:19" x14ac:dyDescent="0.25">
      <c r="S273"/>
    </row>
    <row r="274" spans="19:19" x14ac:dyDescent="0.25">
      <c r="S274"/>
    </row>
    <row r="275" spans="19:19" x14ac:dyDescent="0.25">
      <c r="S275"/>
    </row>
    <row r="276" spans="19:19" x14ac:dyDescent="0.25">
      <c r="S276"/>
    </row>
    <row r="277" spans="19:19" x14ac:dyDescent="0.25">
      <c r="S277"/>
    </row>
    <row r="278" spans="19:19" x14ac:dyDescent="0.25">
      <c r="S278"/>
    </row>
    <row r="279" spans="19:19" x14ac:dyDescent="0.25">
      <c r="S279"/>
    </row>
    <row r="280" spans="19:19" x14ac:dyDescent="0.25">
      <c r="S280"/>
    </row>
    <row r="281" spans="19:19" x14ac:dyDescent="0.25">
      <c r="S281"/>
    </row>
    <row r="282" spans="19:19" x14ac:dyDescent="0.25">
      <c r="S282"/>
    </row>
    <row r="283" spans="19:19" x14ac:dyDescent="0.25">
      <c r="S283"/>
    </row>
    <row r="284" spans="19:19" x14ac:dyDescent="0.25">
      <c r="S284"/>
    </row>
    <row r="285" spans="19:19" x14ac:dyDescent="0.25">
      <c r="S285"/>
    </row>
    <row r="286" spans="19:19" x14ac:dyDescent="0.25">
      <c r="S286"/>
    </row>
    <row r="287" spans="19:19" x14ac:dyDescent="0.25">
      <c r="S287"/>
    </row>
    <row r="288" spans="19:19" x14ac:dyDescent="0.25">
      <c r="S288"/>
    </row>
    <row r="289" spans="19:19" x14ac:dyDescent="0.25">
      <c r="S289"/>
    </row>
    <row r="290" spans="19:19" x14ac:dyDescent="0.25">
      <c r="S290"/>
    </row>
    <row r="291" spans="19:19" x14ac:dyDescent="0.25">
      <c r="S291"/>
    </row>
    <row r="292" spans="19:19" x14ac:dyDescent="0.25">
      <c r="S292"/>
    </row>
    <row r="293" spans="19:19" x14ac:dyDescent="0.25">
      <c r="S293"/>
    </row>
    <row r="294" spans="19:19" x14ac:dyDescent="0.25">
      <c r="S294"/>
    </row>
    <row r="295" spans="19:19" x14ac:dyDescent="0.25">
      <c r="S295"/>
    </row>
    <row r="296" spans="19:19" x14ac:dyDescent="0.25">
      <c r="S296"/>
    </row>
    <row r="297" spans="19:19" x14ac:dyDescent="0.25">
      <c r="S297"/>
    </row>
    <row r="298" spans="19:19" x14ac:dyDescent="0.25">
      <c r="S298"/>
    </row>
    <row r="299" spans="19:19" x14ac:dyDescent="0.25">
      <c r="S299"/>
    </row>
    <row r="300" spans="19:19" x14ac:dyDescent="0.25">
      <c r="S300"/>
    </row>
    <row r="301" spans="19:19" x14ac:dyDescent="0.25">
      <c r="S301"/>
    </row>
    <row r="302" spans="19:19" x14ac:dyDescent="0.25">
      <c r="S302"/>
    </row>
    <row r="303" spans="19:19" x14ac:dyDescent="0.25">
      <c r="S303"/>
    </row>
    <row r="304" spans="19:19" x14ac:dyDescent="0.25">
      <c r="S304"/>
    </row>
    <row r="305" spans="19:19" x14ac:dyDescent="0.25">
      <c r="S305"/>
    </row>
    <row r="306" spans="19:19" x14ac:dyDescent="0.25">
      <c r="S306"/>
    </row>
    <row r="307" spans="19:19" x14ac:dyDescent="0.25">
      <c r="S307"/>
    </row>
    <row r="308" spans="19:19" x14ac:dyDescent="0.25">
      <c r="S308"/>
    </row>
    <row r="309" spans="19:19" x14ac:dyDescent="0.25">
      <c r="S309"/>
    </row>
    <row r="310" spans="19:19" x14ac:dyDescent="0.25">
      <c r="S310"/>
    </row>
    <row r="311" spans="19:19" x14ac:dyDescent="0.25">
      <c r="S311"/>
    </row>
    <row r="312" spans="19:19" x14ac:dyDescent="0.25">
      <c r="S312"/>
    </row>
    <row r="313" spans="19:19" x14ac:dyDescent="0.25">
      <c r="S313"/>
    </row>
    <row r="314" spans="19:19" x14ac:dyDescent="0.25">
      <c r="S314"/>
    </row>
    <row r="315" spans="19:19" x14ac:dyDescent="0.25">
      <c r="S315"/>
    </row>
    <row r="316" spans="19:19" x14ac:dyDescent="0.25">
      <c r="S316"/>
    </row>
    <row r="317" spans="19:19" x14ac:dyDescent="0.25">
      <c r="S317"/>
    </row>
    <row r="318" spans="19:19" x14ac:dyDescent="0.25">
      <c r="S318"/>
    </row>
    <row r="319" spans="19:19" x14ac:dyDescent="0.25">
      <c r="S319"/>
    </row>
    <row r="320" spans="19:19" x14ac:dyDescent="0.25">
      <c r="S320"/>
    </row>
    <row r="321" spans="19:19" x14ac:dyDescent="0.25">
      <c r="S321"/>
    </row>
    <row r="322" spans="19:19" x14ac:dyDescent="0.25">
      <c r="S322"/>
    </row>
    <row r="323" spans="19:19" x14ac:dyDescent="0.25">
      <c r="S323"/>
    </row>
    <row r="324" spans="19:19" x14ac:dyDescent="0.25">
      <c r="S324"/>
    </row>
    <row r="325" spans="19:19" x14ac:dyDescent="0.25">
      <c r="S325"/>
    </row>
    <row r="326" spans="19:19" x14ac:dyDescent="0.25">
      <c r="S326"/>
    </row>
    <row r="327" spans="19:19" x14ac:dyDescent="0.25">
      <c r="S327"/>
    </row>
    <row r="328" spans="19:19" x14ac:dyDescent="0.25">
      <c r="S328"/>
    </row>
  </sheetData>
  <autoFilter ref="A10:O54" xr:uid="{015A6AFF-97B3-4497-84A6-AFF06703F5B6}"/>
  <mergeCells count="29">
    <mergeCell ref="B51:B54"/>
    <mergeCell ref="A51:A54"/>
    <mergeCell ref="A2:O3"/>
    <mergeCell ref="A8:A9"/>
    <mergeCell ref="B8:B9"/>
    <mergeCell ref="C8:C9"/>
    <mergeCell ref="A11:A14"/>
    <mergeCell ref="B11:B14"/>
    <mergeCell ref="A15:A18"/>
    <mergeCell ref="B15:B18"/>
    <mergeCell ref="B47:B50"/>
    <mergeCell ref="D8:J8"/>
    <mergeCell ref="K8:Q8"/>
    <mergeCell ref="A57:O5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</mergeCells>
  <pageMargins left="0.11811023622047245" right="0.11811023622047245" top="0.15748031496062992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Светлов Виктор Викторович</cp:lastModifiedBy>
  <dcterms:created xsi:type="dcterms:W3CDTF">2024-08-26T12:10:36Z</dcterms:created>
  <dcterms:modified xsi:type="dcterms:W3CDTF">2026-06-18T11:25:23Z</dcterms:modified>
</cp:coreProperties>
</file>