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июль2024" sheetId="1" state="hidden" r:id="rId2"/>
    <sheet name="август 2024" sheetId="2" state="hidden" r:id="rId3"/>
    <sheet name="сентябрь 2024" sheetId="3" state="hidden" r:id="rId4"/>
    <sheet name="октябрь 2024 " sheetId="4" state="hidden" r:id="rId5"/>
    <sheet name="ноябрь 2024  " sheetId="5" state="hidden" r:id="rId6"/>
    <sheet name="апрель 2025" sheetId="6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1" name="_xlnm.Print_Area" vbProcedure="false">'август 2024'!$A$1:$Q$122</definedName>
    <definedName function="false" hidden="true" localSheetId="1" name="_xlnm._FilterDatabase" vbProcedure="false">'август 2024'!$A$10:$R$110</definedName>
    <definedName function="false" hidden="false" localSheetId="5" name="_xlnm.Print_Area" vbProcedure="false">'апрель 2025'!$A$1:$Q$74</definedName>
    <definedName function="false" hidden="true" localSheetId="5" name="_xlnm._FilterDatabase" vbProcedure="false">'апрель 2025'!$A$10:$R$70</definedName>
    <definedName function="false" hidden="false" localSheetId="0" name="_xlnm.Print_Area" vbProcedure="false">июль2024!$A$1:$Q$122</definedName>
    <definedName function="false" hidden="true" localSheetId="0" name="_xlnm._FilterDatabase" vbProcedure="false">июль2024!$A$10:$R$110</definedName>
    <definedName function="false" hidden="false" localSheetId="4" name="_xlnm.Print_Area" vbProcedure="false">'ноябрь 2024  '!$A$1:$Q$122</definedName>
    <definedName function="false" hidden="true" localSheetId="4" name="_xlnm._FilterDatabase" vbProcedure="false">'ноябрь 2024  '!$A$10:$R$110</definedName>
    <definedName function="false" hidden="false" localSheetId="3" name="_xlnm.Print_Area" vbProcedure="false">'октябрь 2024 '!$A$1:$Q$122</definedName>
    <definedName function="false" hidden="true" localSheetId="3" name="_xlnm._FilterDatabase" vbProcedure="false">'октябрь 2024 '!$A$10:$R$110</definedName>
    <definedName function="false" hidden="false" localSheetId="2" name="_xlnm.Print_Area" vbProcedure="false">'сентябрь 2024'!$A$1:$Q$122</definedName>
    <definedName function="false" hidden="true" localSheetId="2" name="_xlnm._FilterDatabase" vbProcedure="false">'сентябрь 2024'!$A$10:$R$110</definedName>
    <definedName function="false" hidden="false" name="Дата_Печати" vbProcedure="false">#REF!</definedName>
    <definedName function="false" hidden="false" name="ДолжИсп" vbProcedure="false">#REF!</definedName>
    <definedName function="false" hidden="false" name="ДолжРук" vbProcedure="false">#REF!</definedName>
    <definedName function="false" hidden="false" name="Мес" vbProcedure="false">#REF!</definedName>
    <definedName function="false" hidden="false" name="МОЩНОСТЬТАРИФ" vbProcedure="false">[1]ДопВН!$B$2</definedName>
    <definedName function="false" hidden="false" name="Наименование" vbProcedure="false">#REF!</definedName>
    <definedName function="false" hidden="false" name="СТАВКАНП" vbProcedure="false">[1]ДопВН!$B$4</definedName>
    <definedName function="false" hidden="false" name="ФиоИсп" vbProcedure="false">#REF!</definedName>
    <definedName function="false" hidden="false" name="ФиоРук" vbProcedure="false">#REF!</definedName>
    <definedName function="false" hidden="false" localSheetId="1" name="Дата_Печати" vbProcedure="false">#REF!</definedName>
    <definedName function="false" hidden="false" localSheetId="1" name="ДолжИсп" vbProcedure="false">#REF!</definedName>
    <definedName function="false" hidden="false" localSheetId="1" name="ДолжРук" vbProcedure="false">#REF!</definedName>
    <definedName function="false" hidden="false" localSheetId="1" name="Мес" vbProcedure="false">#REF!</definedName>
    <definedName function="false" hidden="false" localSheetId="1" name="Наименование" vbProcedure="false">#REF!</definedName>
    <definedName function="false" hidden="false" localSheetId="1" name="ФиоИсп" vbProcedure="false">#REF!</definedName>
    <definedName function="false" hidden="false" localSheetId="1" name="ФиоРук" vbProcedure="false">#REF!</definedName>
    <definedName function="false" hidden="false" localSheetId="2" name="Дата_Печати" vbProcedure="false">#REF!</definedName>
    <definedName function="false" hidden="false" localSheetId="2" name="ДолжИсп" vbProcedure="false">#REF!</definedName>
    <definedName function="false" hidden="false" localSheetId="2" name="ДолжРук" vbProcedure="false">#REF!</definedName>
    <definedName function="false" hidden="false" localSheetId="2" name="Мес" vbProcedure="false">#REF!</definedName>
    <definedName function="false" hidden="false" localSheetId="2" name="Наименование" vbProcedure="false">#REF!</definedName>
    <definedName function="false" hidden="false" localSheetId="2" name="ФиоИсп" vbProcedure="false">#REF!</definedName>
    <definedName function="false" hidden="false" localSheetId="2" name="ФиоРук" vbProcedure="false">#REF!</definedName>
    <definedName function="false" hidden="false" localSheetId="3" name="Дата_Печати" vbProcedure="false">#REF!</definedName>
    <definedName function="false" hidden="false" localSheetId="3" name="ДолжИсп" vbProcedure="false">#REF!</definedName>
    <definedName function="false" hidden="false" localSheetId="3" name="ДолжРук" vbProcedure="false">#REF!</definedName>
    <definedName function="false" hidden="false" localSheetId="3" name="Мес" vbProcedure="false">#REF!</definedName>
    <definedName function="false" hidden="false" localSheetId="3" name="Наименование" vbProcedure="false">#REF!</definedName>
    <definedName function="false" hidden="false" localSheetId="3" name="ФиоИсп" vbProcedure="false">#REF!</definedName>
    <definedName function="false" hidden="false" localSheetId="3" name="ФиоРук" vbProcedure="false">#REF!</definedName>
    <definedName function="false" hidden="false" localSheetId="4" name="Дата_Печати" vbProcedure="false">#REF!</definedName>
    <definedName function="false" hidden="false" localSheetId="4" name="ДолжИсп" vbProcedure="false">#REF!</definedName>
    <definedName function="false" hidden="false" localSheetId="4" name="ДолжРук" vbProcedure="false">#REF!</definedName>
    <definedName function="false" hidden="false" localSheetId="4" name="Мес" vbProcedure="false">#REF!</definedName>
    <definedName function="false" hidden="false" localSheetId="4" name="Наименование" vbProcedure="false">#REF!</definedName>
    <definedName function="false" hidden="false" localSheetId="4" name="ФиоИсп" vbProcedure="false">#REF!</definedName>
    <definedName function="false" hidden="false" localSheetId="4" name="ФиоРук" vbProcedure="false">#REF!</definedName>
    <definedName function="false" hidden="false" localSheetId="5" name="Дата_Печати" vbProcedure="false">#REF!</definedName>
    <definedName function="false" hidden="false" localSheetId="5" name="ДолжИсп" vbProcedure="false">#REF!</definedName>
    <definedName function="false" hidden="false" localSheetId="5" name="ДолжРук" vbProcedure="false">#REF!</definedName>
    <definedName function="false" hidden="false" localSheetId="5" name="Мес" vbProcedure="false">#REF!</definedName>
    <definedName function="false" hidden="false" localSheetId="5" name="Наименование" vbProcedure="false">#REF!</definedName>
    <definedName function="false" hidden="false" localSheetId="5" name="ФиоИсп" vbProcedure="false">#REF!</definedName>
    <definedName function="false" hidden="false" localSheetId="5" name="ФиоРук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<sst xmlns="http://schemas.openxmlformats.org/spreadsheetml/2006/main" count="892" uniqueCount="48">
  <si>
    <t xml:space="preserve"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 уровней напряжения.</t>
  </si>
  <si>
    <t xml:space="preserve">ПАО "ТНС энерго Ростов-на-Дону"</t>
  </si>
  <si>
    <t xml:space="preserve">№</t>
  </si>
  <si>
    <t xml:space="preserve">Наименование сетевой организации</t>
  </si>
  <si>
    <t xml:space="preserve">Тарифная
группа</t>
  </si>
  <si>
    <t xml:space="preserve">Полезный отпуск электроэнергии (тыс. кВтч)</t>
  </si>
  <si>
    <t xml:space="preserve">Полезный отпуск мощности (МВт)</t>
  </si>
  <si>
    <t xml:space="preserve">Всего</t>
  </si>
  <si>
    <t xml:space="preserve">ВН</t>
  </si>
  <si>
    <t xml:space="preserve">СН1</t>
  </si>
  <si>
    <t xml:space="preserve">СН2</t>
  </si>
  <si>
    <t xml:space="preserve">НН</t>
  </si>
  <si>
    <t xml:space="preserve">ФСК</t>
  </si>
  <si>
    <t xml:space="preserve">ГН</t>
  </si>
  <si>
    <t xml:space="preserve">Итого:</t>
  </si>
  <si>
    <t xml:space="preserve">Всего:</t>
  </si>
  <si>
    <t xml:space="preserve">прочие</t>
  </si>
  <si>
    <t xml:space="preserve">население</t>
  </si>
  <si>
    <t xml:space="preserve">потери</t>
  </si>
  <si>
    <t xml:space="preserve">Россети Юг</t>
  </si>
  <si>
    <t xml:space="preserve">Донэнерго</t>
  </si>
  <si>
    <t xml:space="preserve">ФСК ЕЭС</t>
  </si>
  <si>
    <t xml:space="preserve">ОЭК</t>
  </si>
  <si>
    <t xml:space="preserve">Энерготранс</t>
  </si>
  <si>
    <t xml:space="preserve">РЖД</t>
  </si>
  <si>
    <t xml:space="preserve">РЭТ</t>
  </si>
  <si>
    <t xml:space="preserve">ДСК</t>
  </si>
  <si>
    <t xml:space="preserve">ЮСК</t>
  </si>
  <si>
    <t xml:space="preserve">Агро-Маркет</t>
  </si>
  <si>
    <t xml:space="preserve">Оборонэнерго</t>
  </si>
  <si>
    <t xml:space="preserve">ВГЭС</t>
  </si>
  <si>
    <t xml:space="preserve">Промэлектросеть</t>
  </si>
  <si>
    <t xml:space="preserve">Тесла</t>
  </si>
  <si>
    <t xml:space="preserve">Энергосеть-Р</t>
  </si>
  <si>
    <t xml:space="preserve">ТЭК</t>
  </si>
  <si>
    <t xml:space="preserve">Ростгорсвет</t>
  </si>
  <si>
    <t xml:space="preserve">Спец-Энерго</t>
  </si>
  <si>
    <t xml:space="preserve">ДЭТ</t>
  </si>
  <si>
    <t xml:space="preserve">ГПЗ-Эстейт</t>
  </si>
  <si>
    <t xml:space="preserve">Югстрой-Электросеть</t>
  </si>
  <si>
    <t xml:space="preserve">РСМЭ</t>
  </si>
  <si>
    <t xml:space="preserve">Газпром Энерго</t>
  </si>
  <si>
    <t xml:space="preserve">ПК-Энерго</t>
  </si>
  <si>
    <t xml:space="preserve">Энерготехинвест</t>
  </si>
  <si>
    <t xml:space="preserve">ЮЭК</t>
  </si>
  <si>
    <t xml:space="preserve">Примечания:</t>
  </si>
  <si>
    <t xml:space="preserve"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</si>
  <si>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 xml:space="preserve">N:\УСОиА\Ярославцев\Привязка ТСО\сентябрь\Сентябрь_2024(для раскрытия информации)\форма раскрытия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</si>
</sst>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19]MMMM\ YYYY;@"/>
    <numFmt numFmtId="166" formatCode="[$-419]MMM/YY"/>
    <numFmt numFmtId="167" formatCode="General"/>
    <numFmt numFmtId="168" formatCode="_-* #,##0\ _₽_-;\-* #,##0\ _₽_-;_-* &quot;- &quot;_₽_-;_-@_-"/>
    <numFmt numFmtId="169" formatCode="#,##0"/>
    <numFmt numFmtId="170" formatCode="#,##0.000"/>
    <numFmt numFmtId="171" formatCode="_-* #,##0.00\ _₽_-;\-* #,##0.00\ _₽_-;_-* \-??\ _₽_-;_-@_-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204"/>
    </font>
    <font>
      <sz val="10"/>
      <color rgb="FFC00000"/>
      <name val="Arial Cyr"/>
      <family val="0"/>
      <charset val="204"/>
    </font>
    <font>
      <i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FFF2CC"/>
        <bgColor rgb="FFFBE5D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true" diagonalDown="false">
      <left style="thin"/>
      <right style="thin"/>
      <top style="thin"/>
      <bottom style="thin"/>
      <diagonal style="thin"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2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2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2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9" fillId="0" borderId="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4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3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3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3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1" fillId="0" borderId="0" xfId="2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0.8.0.222/Docum_REAL/Stack.client_ur_all/Report/&#1057;&#1069;_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59;&#1057;&#1054;&#1080;&#1040;/&#1053;&#1077;&#1076;&#1086;&#1088;&#1091;&#1073;&#1072;/&#1060;-46_2024/&#1080;&#1102;&#1083;&#1100;/&#1057;&#1069;-46%20&#1080;&#1102;&#1083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59;&#1057;&#1054;&#1080;&#1040;/&#1053;&#1077;&#1076;&#1086;&#1088;&#1091;&#1073;&#1072;/&#1060;-46_2024/&#1089;&#1077;&#1085;&#1090;&#1103;&#1073;&#1088;&#1100;/&#1057;&#1069;-46%20&#1089;&#1077;&#1085;&#1090;&#1103;&#1073;&#1088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1262554376.174</v>
          </cell>
        </row>
        <row r="1255">
          <cell r="C1255">
            <v>242018111</v>
          </cell>
        </row>
        <row r="1336">
          <cell r="C1336">
            <v>512407148.067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880154904.989</v>
          </cell>
        </row>
        <row r="1255">
          <cell r="C1255">
            <v>81580072</v>
          </cell>
        </row>
        <row r="1336">
          <cell r="C1336">
            <v>381322741.259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505">
          <cell r="C8505">
            <v>44125864</v>
          </cell>
        </row>
        <row r="8506">
          <cell r="C8506">
            <v>28799224</v>
          </cell>
        </row>
        <row r="8507">
          <cell r="C8507">
            <v>249397</v>
          </cell>
        </row>
        <row r="8508">
          <cell r="C8508">
            <v>105687</v>
          </cell>
        </row>
        <row r="8509">
          <cell r="C8509">
            <v>0</v>
          </cell>
        </row>
        <row r="8510">
          <cell r="C8510">
            <v>94078</v>
          </cell>
        </row>
        <row r="8511">
          <cell r="C8511">
            <v>27272</v>
          </cell>
        </row>
        <row r="8512">
          <cell r="C8512">
            <v>8410</v>
          </cell>
        </row>
        <row r="8513">
          <cell r="C8513">
            <v>247649</v>
          </cell>
        </row>
        <row r="8514">
          <cell r="C8514">
            <v>0</v>
          </cell>
        </row>
        <row r="8515">
          <cell r="C8515">
            <v>0</v>
          </cell>
        </row>
        <row r="8516">
          <cell r="C8516">
            <v>0</v>
          </cell>
        </row>
        <row r="8517">
          <cell r="C8517">
            <v>0</v>
          </cell>
        </row>
        <row r="8518">
          <cell r="C8518">
            <v>0</v>
          </cell>
        </row>
        <row r="8519">
          <cell r="C8519">
            <v>0</v>
          </cell>
        </row>
        <row r="8520">
          <cell r="C8520">
            <v>0</v>
          </cell>
        </row>
        <row r="8521">
          <cell r="C8521">
            <v>910323</v>
          </cell>
        </row>
        <row r="8522">
          <cell r="C8522">
            <v>470847</v>
          </cell>
        </row>
        <row r="8523">
          <cell r="C8523">
            <v>362623</v>
          </cell>
        </row>
        <row r="8524">
          <cell r="C8524">
            <v>0</v>
          </cell>
        </row>
        <row r="8525">
          <cell r="C8525">
            <v>185190</v>
          </cell>
        </row>
        <row r="8526">
          <cell r="C8526">
            <v>0</v>
          </cell>
        </row>
        <row r="8527">
          <cell r="C8527">
            <v>353787</v>
          </cell>
        </row>
        <row r="8528">
          <cell r="C8528">
            <v>0</v>
          </cell>
        </row>
        <row r="8529">
          <cell r="C8529">
            <v>0</v>
          </cell>
        </row>
        <row r="8530">
          <cell r="C8530">
            <v>568361</v>
          </cell>
        </row>
        <row r="8531">
          <cell r="C8531">
            <v>410871</v>
          </cell>
        </row>
        <row r="8532">
          <cell r="C8532">
            <v>394446</v>
          </cell>
        </row>
        <row r="8533">
          <cell r="C8533">
            <v>1174870</v>
          </cell>
        </row>
        <row r="8534">
          <cell r="C8534">
            <v>0</v>
          </cell>
        </row>
        <row r="8535">
          <cell r="C8535">
            <v>14065</v>
          </cell>
        </row>
        <row r="8536">
          <cell r="C8536">
            <v>0</v>
          </cell>
        </row>
        <row r="8537">
          <cell r="C8537">
            <v>0</v>
          </cell>
        </row>
        <row r="8538">
          <cell r="C8538">
            <v>134194</v>
          </cell>
        </row>
        <row r="8539">
          <cell r="C8539">
            <v>0</v>
          </cell>
        </row>
        <row r="8540">
          <cell r="C8540">
            <v>292760</v>
          </cell>
        </row>
        <row r="8541">
          <cell r="C8541">
            <v>0</v>
          </cell>
        </row>
        <row r="8542">
          <cell r="C8542">
            <v>0</v>
          </cell>
        </row>
        <row r="8543">
          <cell r="C8543">
            <v>341766</v>
          </cell>
        </row>
        <row r="8544">
          <cell r="C8544">
            <v>0</v>
          </cell>
        </row>
        <row r="8545">
          <cell r="C8545">
            <v>1500214</v>
          </cell>
        </row>
        <row r="8546">
          <cell r="C8546">
            <v>482166</v>
          </cell>
        </row>
        <row r="8547">
          <cell r="C8547">
            <v>0</v>
          </cell>
        </row>
        <row r="8548">
          <cell r="C8548">
            <v>326008</v>
          </cell>
        </row>
        <row r="8549">
          <cell r="C8549">
            <v>0</v>
          </cell>
        </row>
        <row r="8550">
          <cell r="C8550">
            <v>0</v>
          </cell>
        </row>
        <row r="8551">
          <cell r="C8551">
            <v>0</v>
          </cell>
        </row>
        <row r="8552">
          <cell r="C8552">
            <v>0</v>
          </cell>
        </row>
        <row r="8553">
          <cell r="C8553">
            <v>0</v>
          </cell>
        </row>
        <row r="8554">
          <cell r="C8554">
            <v>0</v>
          </cell>
        </row>
        <row r="8555">
          <cell r="C8555">
            <v>0</v>
          </cell>
        </row>
        <row r="8556">
          <cell r="C8556">
            <v>0</v>
          </cell>
        </row>
        <row r="8557">
          <cell r="C8557">
            <v>0</v>
          </cell>
        </row>
        <row r="8558">
          <cell r="C8558">
            <v>0</v>
          </cell>
        </row>
        <row r="8559">
          <cell r="C8559">
            <v>0</v>
          </cell>
        </row>
        <row r="8560">
          <cell r="C8560">
            <v>0</v>
          </cell>
        </row>
        <row r="8561">
          <cell r="C8561">
            <v>0</v>
          </cell>
        </row>
        <row r="8562">
          <cell r="C8562">
            <v>0</v>
          </cell>
        </row>
        <row r="8563">
          <cell r="C8563">
            <v>0</v>
          </cell>
        </row>
        <row r="8564">
          <cell r="C8564">
            <v>0</v>
          </cell>
        </row>
        <row r="8565">
          <cell r="C8565">
            <v>0</v>
          </cell>
        </row>
        <row r="8566">
          <cell r="C8566">
            <v>0</v>
          </cell>
        </row>
        <row r="8567">
          <cell r="C8567">
            <v>0</v>
          </cell>
        </row>
        <row r="8568">
          <cell r="C8568">
            <v>0</v>
          </cell>
        </row>
        <row r="8569">
          <cell r="C8569">
            <v>0</v>
          </cell>
        </row>
        <row r="8570">
          <cell r="C8570">
            <v>0</v>
          </cell>
        </row>
        <row r="8571">
          <cell r="C8571">
            <v>0</v>
          </cell>
        </row>
        <row r="8572">
          <cell r="C8572">
            <v>50471761</v>
          </cell>
        </row>
        <row r="8573">
          <cell r="C8573">
            <v>44125864</v>
          </cell>
        </row>
        <row r="8574">
          <cell r="C8574">
            <v>0</v>
          </cell>
        </row>
        <row r="8575">
          <cell r="C8575">
            <v>39220</v>
          </cell>
        </row>
        <row r="8576">
          <cell r="C8576">
            <v>105687</v>
          </cell>
        </row>
        <row r="8577">
          <cell r="C8577">
            <v>0</v>
          </cell>
        </row>
        <row r="8578">
          <cell r="C8578">
            <v>94078</v>
          </cell>
        </row>
        <row r="8579">
          <cell r="C8579">
            <v>27272</v>
          </cell>
        </row>
        <row r="8580">
          <cell r="C8580">
            <v>8410</v>
          </cell>
        </row>
        <row r="8581">
          <cell r="C8581">
            <v>191502</v>
          </cell>
        </row>
        <row r="8582">
          <cell r="C8582">
            <v>0</v>
          </cell>
        </row>
        <row r="8583">
          <cell r="C8583">
            <v>0</v>
          </cell>
        </row>
        <row r="8584">
          <cell r="C8584">
            <v>0</v>
          </cell>
        </row>
        <row r="8585">
          <cell r="C8585">
            <v>0</v>
          </cell>
        </row>
        <row r="8586">
          <cell r="C8586">
            <v>0</v>
          </cell>
        </row>
        <row r="8587">
          <cell r="C8587">
            <v>0</v>
          </cell>
        </row>
        <row r="8588">
          <cell r="C8588">
            <v>0</v>
          </cell>
        </row>
        <row r="8589">
          <cell r="C8589">
            <v>644638</v>
          </cell>
        </row>
        <row r="8590">
          <cell r="C8590">
            <v>181046</v>
          </cell>
        </row>
        <row r="8591">
          <cell r="C8591">
            <v>359357</v>
          </cell>
        </row>
        <row r="8592">
          <cell r="C8592">
            <v>0</v>
          </cell>
        </row>
        <row r="8593">
          <cell r="C8593">
            <v>185190</v>
          </cell>
        </row>
        <row r="8594">
          <cell r="C8594">
            <v>0</v>
          </cell>
        </row>
        <row r="8595">
          <cell r="C8595">
            <v>353787</v>
          </cell>
        </row>
        <row r="8596">
          <cell r="C8596">
            <v>0</v>
          </cell>
        </row>
        <row r="8597">
          <cell r="C8597">
            <v>0</v>
          </cell>
        </row>
        <row r="8598">
          <cell r="C8598">
            <v>438836</v>
          </cell>
        </row>
        <row r="8599">
          <cell r="C8599">
            <v>383994</v>
          </cell>
        </row>
        <row r="8600">
          <cell r="C8600">
            <v>82282</v>
          </cell>
        </row>
        <row r="8601">
          <cell r="C8601">
            <v>945203</v>
          </cell>
        </row>
        <row r="8602">
          <cell r="C8602">
            <v>0</v>
          </cell>
        </row>
        <row r="8603">
          <cell r="C8603">
            <v>6809</v>
          </cell>
        </row>
        <row r="8604">
          <cell r="C8604">
            <v>0</v>
          </cell>
        </row>
        <row r="8605">
          <cell r="C8605">
            <v>0</v>
          </cell>
        </row>
        <row r="8606">
          <cell r="C8606">
            <v>125698</v>
          </cell>
        </row>
        <row r="8607">
          <cell r="C8607">
            <v>0</v>
          </cell>
        </row>
        <row r="8608">
          <cell r="C8608">
            <v>0</v>
          </cell>
        </row>
        <row r="8609">
          <cell r="C8609">
            <v>0</v>
          </cell>
        </row>
        <row r="8610">
          <cell r="C8610">
            <v>0</v>
          </cell>
        </row>
        <row r="8611">
          <cell r="C8611">
            <v>207714</v>
          </cell>
        </row>
        <row r="8612">
          <cell r="C8612">
            <v>0</v>
          </cell>
        </row>
        <row r="8613">
          <cell r="C8613">
            <v>1252985</v>
          </cell>
        </row>
        <row r="8614">
          <cell r="C8614">
            <v>386181</v>
          </cell>
        </row>
        <row r="8615">
          <cell r="C8615">
            <v>0</v>
          </cell>
        </row>
        <row r="8616">
          <cell r="C8616">
            <v>326008</v>
          </cell>
        </row>
        <row r="8617">
          <cell r="C8617">
            <v>0</v>
          </cell>
        </row>
        <row r="8618">
          <cell r="C8618">
            <v>0</v>
          </cell>
        </row>
        <row r="8619">
          <cell r="C8619">
            <v>0</v>
          </cell>
        </row>
        <row r="8620">
          <cell r="C8620">
            <v>0</v>
          </cell>
        </row>
        <row r="8621">
          <cell r="C8621">
            <v>0</v>
          </cell>
        </row>
        <row r="8622">
          <cell r="C8622">
            <v>0</v>
          </cell>
        </row>
        <row r="8623">
          <cell r="C8623">
            <v>0</v>
          </cell>
        </row>
        <row r="8624">
          <cell r="C8624">
            <v>0</v>
          </cell>
        </row>
        <row r="8625">
          <cell r="C8625">
            <v>0</v>
          </cell>
        </row>
        <row r="8626">
          <cell r="C8626">
            <v>0</v>
          </cell>
        </row>
        <row r="8627">
          <cell r="C8627">
            <v>0</v>
          </cell>
        </row>
        <row r="8628">
          <cell r="C8628">
            <v>0</v>
          </cell>
        </row>
        <row r="8629">
          <cell r="C8629">
            <v>0</v>
          </cell>
        </row>
        <row r="8630">
          <cell r="C8630">
            <v>0</v>
          </cell>
        </row>
        <row r="8631">
          <cell r="C8631">
            <v>0</v>
          </cell>
        </row>
        <row r="8632">
          <cell r="C8632">
            <v>0</v>
          </cell>
        </row>
        <row r="8633">
          <cell r="C8633">
            <v>0</v>
          </cell>
        </row>
        <row r="8634">
          <cell r="C8634">
            <v>0</v>
          </cell>
        </row>
        <row r="8635">
          <cell r="C8635">
            <v>0</v>
          </cell>
        </row>
        <row r="8636">
          <cell r="C8636">
            <v>0</v>
          </cell>
        </row>
        <row r="8637">
          <cell r="C8637">
            <v>0</v>
          </cell>
        </row>
        <row r="8638">
          <cell r="C8638">
            <v>0</v>
          </cell>
        </row>
        <row r="8639">
          <cell r="C8639">
            <v>0</v>
          </cell>
        </row>
        <row r="8640">
          <cell r="C8640">
            <v>0</v>
          </cell>
        </row>
        <row r="8641">
          <cell r="C8641">
            <v>30724718</v>
          </cell>
        </row>
        <row r="8642">
          <cell r="C8642">
            <v>0</v>
          </cell>
        </row>
        <row r="8643">
          <cell r="C8643">
            <v>28799224</v>
          </cell>
        </row>
        <row r="8644">
          <cell r="C8644">
            <v>119344</v>
          </cell>
        </row>
        <row r="8645">
          <cell r="C8645">
            <v>0</v>
          </cell>
        </row>
        <row r="8646">
          <cell r="C8646">
            <v>0</v>
          </cell>
        </row>
        <row r="8647">
          <cell r="C8647">
            <v>0</v>
          </cell>
        </row>
        <row r="8648">
          <cell r="C8648">
            <v>0</v>
          </cell>
        </row>
        <row r="8649">
          <cell r="C8649">
            <v>0</v>
          </cell>
        </row>
        <row r="8650">
          <cell r="C8650">
            <v>56147</v>
          </cell>
        </row>
        <row r="8651">
          <cell r="C8651">
            <v>0</v>
          </cell>
        </row>
        <row r="8652">
          <cell r="C8652">
            <v>0</v>
          </cell>
        </row>
        <row r="8653">
          <cell r="C8653">
            <v>0</v>
          </cell>
        </row>
        <row r="8654">
          <cell r="C8654">
            <v>0</v>
          </cell>
        </row>
        <row r="8655">
          <cell r="C8655">
            <v>0</v>
          </cell>
        </row>
        <row r="8656">
          <cell r="C8656">
            <v>0</v>
          </cell>
        </row>
        <row r="8657">
          <cell r="C8657">
            <v>0</v>
          </cell>
        </row>
        <row r="8658">
          <cell r="C8658">
            <v>265685</v>
          </cell>
        </row>
        <row r="8659">
          <cell r="C8659">
            <v>289801</v>
          </cell>
        </row>
        <row r="8660">
          <cell r="C8660">
            <v>3266</v>
          </cell>
        </row>
        <row r="8661">
          <cell r="C8661">
            <v>0</v>
          </cell>
        </row>
        <row r="8662">
          <cell r="C8662">
            <v>0</v>
          </cell>
        </row>
        <row r="8663">
          <cell r="C8663">
            <v>0</v>
          </cell>
        </row>
        <row r="8664">
          <cell r="C8664">
            <v>0</v>
          </cell>
        </row>
        <row r="8665">
          <cell r="C8665">
            <v>0</v>
          </cell>
        </row>
        <row r="8666">
          <cell r="C8666">
            <v>0</v>
          </cell>
        </row>
        <row r="8667">
          <cell r="C8667">
            <v>129525</v>
          </cell>
        </row>
        <row r="8668">
          <cell r="C8668">
            <v>26877</v>
          </cell>
        </row>
        <row r="8669">
          <cell r="C8669">
            <v>312164</v>
          </cell>
        </row>
        <row r="8670">
          <cell r="C8670">
            <v>229667</v>
          </cell>
        </row>
        <row r="8671">
          <cell r="C8671">
            <v>0</v>
          </cell>
        </row>
        <row r="8672">
          <cell r="C8672">
            <v>7256</v>
          </cell>
        </row>
        <row r="8673">
          <cell r="C8673">
            <v>0</v>
          </cell>
        </row>
        <row r="8674">
          <cell r="C8674">
            <v>0</v>
          </cell>
        </row>
        <row r="8675">
          <cell r="C8675">
            <v>8496</v>
          </cell>
        </row>
        <row r="8676">
          <cell r="C8676">
            <v>0</v>
          </cell>
        </row>
        <row r="8677">
          <cell r="C8677">
            <v>0</v>
          </cell>
        </row>
        <row r="8678">
          <cell r="C8678">
            <v>0</v>
          </cell>
        </row>
        <row r="8679">
          <cell r="C8679">
            <v>0</v>
          </cell>
        </row>
        <row r="8680">
          <cell r="C8680">
            <v>134052</v>
          </cell>
        </row>
        <row r="8681">
          <cell r="C8681">
            <v>0</v>
          </cell>
        </row>
        <row r="8682">
          <cell r="C8682">
            <v>247229</v>
          </cell>
        </row>
        <row r="8683">
          <cell r="C8683">
            <v>95985</v>
          </cell>
        </row>
        <row r="8684">
          <cell r="C8684">
            <v>0</v>
          </cell>
        </row>
        <row r="8685">
          <cell r="C8685">
            <v>0</v>
          </cell>
        </row>
        <row r="8686">
          <cell r="C8686">
            <v>0</v>
          </cell>
        </row>
        <row r="8687">
          <cell r="C8687">
            <v>0</v>
          </cell>
        </row>
        <row r="8688">
          <cell r="C8688">
            <v>0</v>
          </cell>
        </row>
        <row r="8689">
          <cell r="C8689">
            <v>0</v>
          </cell>
        </row>
        <row r="8690">
          <cell r="C8690">
            <v>0</v>
          </cell>
        </row>
        <row r="8691">
          <cell r="C8691">
            <v>0</v>
          </cell>
        </row>
        <row r="8692">
          <cell r="C8692">
            <v>0</v>
          </cell>
        </row>
        <row r="8693">
          <cell r="C8693">
            <v>0</v>
          </cell>
        </row>
        <row r="8694">
          <cell r="C8694">
            <v>0</v>
          </cell>
        </row>
        <row r="8695">
          <cell r="C8695">
            <v>0</v>
          </cell>
        </row>
        <row r="8696">
          <cell r="C8696">
            <v>0</v>
          </cell>
        </row>
        <row r="8697">
          <cell r="C8697">
            <v>0</v>
          </cell>
        </row>
        <row r="8698">
          <cell r="C8698">
            <v>0</v>
          </cell>
        </row>
        <row r="8699">
          <cell r="C8699">
            <v>0</v>
          </cell>
        </row>
        <row r="8700">
          <cell r="C8700">
            <v>0</v>
          </cell>
        </row>
        <row r="8701">
          <cell r="C8701">
            <v>0</v>
          </cell>
        </row>
        <row r="8702">
          <cell r="C8702">
            <v>0</v>
          </cell>
        </row>
        <row r="8703">
          <cell r="C8703">
            <v>0</v>
          </cell>
        </row>
        <row r="8704">
          <cell r="C8704">
            <v>0</v>
          </cell>
        </row>
        <row r="8705">
          <cell r="C8705">
            <v>0</v>
          </cell>
        </row>
        <row r="8706">
          <cell r="C8706">
            <v>0</v>
          </cell>
        </row>
        <row r="8707">
          <cell r="C8707">
            <v>0</v>
          </cell>
        </row>
        <row r="8708">
          <cell r="C8708">
            <v>0</v>
          </cell>
        </row>
        <row r="8709">
          <cell r="C8709">
            <v>383593</v>
          </cell>
        </row>
        <row r="8710">
          <cell r="C8710">
            <v>0</v>
          </cell>
        </row>
        <row r="8711">
          <cell r="C8711">
            <v>292760</v>
          </cell>
        </row>
        <row r="8712">
          <cell r="C8712">
            <v>90833</v>
          </cell>
        </row>
        <row r="8713">
          <cell r="C8713">
            <v>0</v>
          </cell>
        </row>
        <row r="8714">
          <cell r="C8714">
            <v>0</v>
          </cell>
        </row>
        <row r="8718">
          <cell r="C8718">
            <v>94462399.431</v>
          </cell>
        </row>
        <row r="8719">
          <cell r="C8719">
            <v>91781346.431</v>
          </cell>
        </row>
        <row r="8720">
          <cell r="C8720">
            <v>2650945</v>
          </cell>
        </row>
        <row r="8721">
          <cell r="C8721">
            <v>4107.645</v>
          </cell>
        </row>
        <row r="8722">
          <cell r="C8722">
            <v>30108</v>
          </cell>
        </row>
        <row r="8723">
          <cell r="C8723">
            <v>30108</v>
          </cell>
        </row>
        <row r="8724">
          <cell r="C8724">
            <v>0</v>
          </cell>
        </row>
        <row r="8726">
          <cell r="C8726">
            <v>61735961.928</v>
          </cell>
        </row>
        <row r="8727">
          <cell r="C8727">
            <v>59432977.928</v>
          </cell>
        </row>
        <row r="8728">
          <cell r="C8728">
            <v>2273532</v>
          </cell>
        </row>
        <row r="8729">
          <cell r="C8729">
            <v>4107.645</v>
          </cell>
        </row>
        <row r="8730">
          <cell r="C8730">
            <v>29452</v>
          </cell>
        </row>
        <row r="8731">
          <cell r="C8731">
            <v>29452</v>
          </cell>
        </row>
        <row r="8732">
          <cell r="C8732">
            <v>0</v>
          </cell>
        </row>
        <row r="8734">
          <cell r="C8734">
            <v>32726437.503</v>
          </cell>
        </row>
        <row r="8735">
          <cell r="C8735">
            <v>32348368.503</v>
          </cell>
        </row>
        <row r="8736">
          <cell r="C8736">
            <v>377413</v>
          </cell>
        </row>
        <row r="8737">
          <cell r="C8737">
            <v>0</v>
          </cell>
        </row>
        <row r="8738">
          <cell r="C8738">
            <v>656</v>
          </cell>
        </row>
        <row r="8739">
          <cell r="C8739">
            <v>656</v>
          </cell>
        </row>
        <row r="8740">
          <cell r="C8740">
            <v>0</v>
          </cell>
        </row>
        <row r="8743">
          <cell r="C8743">
            <v>29452</v>
          </cell>
        </row>
        <row r="8744">
          <cell r="C8744">
            <v>15299</v>
          </cell>
        </row>
        <row r="8745">
          <cell r="C8745">
            <v>14153</v>
          </cell>
        </row>
        <row r="8746">
          <cell r="C8746">
            <v>0</v>
          </cell>
        </row>
        <row r="8747">
          <cell r="C8747">
            <v>0</v>
          </cell>
        </row>
        <row r="8748">
          <cell r="C8748">
            <v>0</v>
          </cell>
        </row>
        <row r="8751">
          <cell r="C8751">
            <v>656</v>
          </cell>
        </row>
        <row r="8752">
          <cell r="C8752">
            <v>586</v>
          </cell>
        </row>
        <row r="8753">
          <cell r="C8753">
            <v>70</v>
          </cell>
        </row>
        <row r="8754">
          <cell r="C8754">
            <v>0</v>
          </cell>
        </row>
        <row r="8755">
          <cell r="C8755">
            <v>0</v>
          </cell>
        </row>
        <row r="8756">
          <cell r="C8756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W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T1" activeCellId="0" sqref="T1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9" min="16" style="1" width="9.14"/>
    <col collapsed="false" customWidth="false" hidden="true" outlineLevel="0" max="20" min="20" style="1" width="11.52"/>
    <col collapsed="false" customWidth="true" hidden="true" outlineLevel="0" max="21" min="21" style="1" width="16.71"/>
    <col collapsed="false" customWidth="true" hidden="true" outlineLevel="0" max="22" min="22" style="1" width="13.14"/>
    <col collapsed="false" customWidth="true" hidden="false" outlineLevel="0" max="23" min="23" style="1" width="20.86"/>
    <col collapsed="false" customWidth="true" hidden="false" outlineLevel="0" max="1025" min="24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45474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1262554376.174</v>
      </c>
      <c r="E11" s="17" t="n">
        <v>205313282.7</v>
      </c>
      <c r="F11" s="17" t="n">
        <v>27307138</v>
      </c>
      <c r="G11" s="17" t="n">
        <v>338380313.113</v>
      </c>
      <c r="H11" s="17" t="n">
        <v>684879302.961</v>
      </c>
      <c r="I11" s="17" t="n">
        <v>6674339.4</v>
      </c>
      <c r="J11" s="17" t="n">
        <v>0</v>
      </c>
      <c r="K11" s="18" t="n">
        <v>257992.431</v>
      </c>
      <c r="L11" s="17" t="n">
        <v>89448.497</v>
      </c>
      <c r="M11" s="17" t="n">
        <v>29110.218</v>
      </c>
      <c r="N11" s="17" t="n">
        <v>131265.659</v>
      </c>
      <c r="O11" s="17" t="n">
        <v>8168.057</v>
      </c>
      <c r="P11" s="17" t="n">
        <v>0</v>
      </c>
      <c r="Q11" s="17" t="n">
        <v>0</v>
      </c>
      <c r="U11" s="1" t="n">
        <f aca="false">[2]СВОД!$C$11</f>
        <v>1262554376.174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508129117.107</v>
      </c>
      <c r="E12" s="21" t="n">
        <v>84227662</v>
      </c>
      <c r="F12" s="21" t="n">
        <v>26314739</v>
      </c>
      <c r="G12" s="21" t="n">
        <v>275793177.05</v>
      </c>
      <c r="H12" s="21" t="n">
        <v>116784173.057</v>
      </c>
      <c r="I12" s="21" t="n">
        <v>5009366</v>
      </c>
      <c r="J12" s="21" t="n">
        <v>0</v>
      </c>
      <c r="K12" s="22" t="n">
        <v>257992.431</v>
      </c>
      <c r="L12" s="21" t="n">
        <v>89448.497</v>
      </c>
      <c r="M12" s="21" t="n">
        <v>29110.218</v>
      </c>
      <c r="N12" s="21" t="n">
        <v>131265.659</v>
      </c>
      <c r="O12" s="21" t="n">
        <v>8168.057</v>
      </c>
      <c r="P12" s="23"/>
      <c r="Q12" s="23"/>
      <c r="U12" s="24" t="n">
        <f aca="false">U11-U14-U13</f>
        <v>508129117.107</v>
      </c>
      <c r="V12" s="25" t="n">
        <f aca="false">U12-D12</f>
        <v>0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512407148.067</v>
      </c>
      <c r="E13" s="21" t="n">
        <v>3905459.7</v>
      </c>
      <c r="F13" s="21" t="n">
        <v>696749</v>
      </c>
      <c r="G13" s="21" t="n">
        <v>55912093.063</v>
      </c>
      <c r="H13" s="21" t="n">
        <v>451116068.904</v>
      </c>
      <c r="I13" s="21" t="n">
        <v>776777.4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[2]СВОД!$C$1336</f>
        <v>512407148.067</v>
      </c>
      <c r="V13" s="25" t="n">
        <f aca="false">U13-D13</f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242018111</v>
      </c>
      <c r="E14" s="21" t="n">
        <v>117180161</v>
      </c>
      <c r="F14" s="21" t="n">
        <v>295650</v>
      </c>
      <c r="G14" s="21" t="n">
        <v>6675043</v>
      </c>
      <c r="H14" s="21" t="n">
        <v>116979061</v>
      </c>
      <c r="I14" s="21" t="n">
        <v>888196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[2]СВОД!$C$1255</f>
        <v>242018111</v>
      </c>
      <c r="V14" s="25" t="n">
        <f aca="false">U14-D14</f>
        <v>0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471212329.928</v>
      </c>
      <c r="E15" s="33" t="n">
        <v>173330991.7</v>
      </c>
      <c r="F15" s="33" t="n">
        <v>25413435</v>
      </c>
      <c r="G15" s="33" t="n">
        <v>90872632.927</v>
      </c>
      <c r="H15" s="33" t="n">
        <v>181595270.301</v>
      </c>
      <c r="I15" s="33" t="n">
        <v>0</v>
      </c>
      <c r="J15" s="33" t="n">
        <v>0</v>
      </c>
      <c r="K15" s="34" t="n">
        <v>138950.568</v>
      </c>
      <c r="L15" s="33" t="n">
        <v>64560.119</v>
      </c>
      <c r="M15" s="33" t="n">
        <v>27596.607</v>
      </c>
      <c r="N15" s="33" t="n">
        <v>44973.3849999999</v>
      </c>
      <c r="O15" s="33" t="n">
        <v>1820.457</v>
      </c>
      <c r="P15" s="33" t="n">
        <v>0</v>
      </c>
      <c r="Q15" s="33" t="n">
        <v>0</v>
      </c>
      <c r="W15" s="24"/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202474051.76</v>
      </c>
      <c r="E16" s="21" t="n">
        <v>58971659</v>
      </c>
      <c r="F16" s="21" t="n">
        <v>24894038</v>
      </c>
      <c r="G16" s="21" t="n">
        <v>84317861.013</v>
      </c>
      <c r="H16" s="21" t="n">
        <v>34290493.747</v>
      </c>
      <c r="I16" s="21" t="n">
        <v>0</v>
      </c>
      <c r="J16" s="21" t="n">
        <v>0</v>
      </c>
      <c r="K16" s="36" t="n">
        <v>138950.568</v>
      </c>
      <c r="L16" s="21" t="n">
        <v>64560.119</v>
      </c>
      <c r="M16" s="21" t="n">
        <v>27596.607</v>
      </c>
      <c r="N16" s="21" t="n">
        <v>44973.3849999999</v>
      </c>
      <c r="O16" s="21" t="n">
        <v>1820.457</v>
      </c>
      <c r="P16" s="21" t="n">
        <v>0</v>
      </c>
      <c r="Q16" s="21" t="n">
        <v>0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157791533.168</v>
      </c>
      <c r="E17" s="21" t="n">
        <v>3412587.7</v>
      </c>
      <c r="F17" s="21" t="n">
        <v>519397</v>
      </c>
      <c r="G17" s="21" t="n">
        <v>6554771.914</v>
      </c>
      <c r="H17" s="21" t="n">
        <v>147304776.554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110946745</v>
      </c>
      <c r="E18" s="21" t="n">
        <v>110946745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601506874.634</v>
      </c>
      <c r="E19" s="33" t="n">
        <v>3620871</v>
      </c>
      <c r="F19" s="33" t="n">
        <v>452351</v>
      </c>
      <c r="G19" s="33" t="n">
        <v>170391227.53</v>
      </c>
      <c r="H19" s="33" t="n">
        <v>427042425.104</v>
      </c>
      <c r="I19" s="33" t="n">
        <v>0</v>
      </c>
      <c r="J19" s="33" t="n">
        <v>0</v>
      </c>
      <c r="K19" s="34" t="n">
        <v>63888.9999999999</v>
      </c>
      <c r="L19" s="33" t="n">
        <v>5158.716</v>
      </c>
      <c r="M19" s="33" t="n">
        <v>871.271</v>
      </c>
      <c r="N19" s="33" t="n">
        <v>53802.0859999999</v>
      </c>
      <c r="O19" s="33" t="n">
        <v>4056.92699999999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208668711.078</v>
      </c>
      <c r="E20" s="21" t="n">
        <v>3528511</v>
      </c>
      <c r="F20" s="21" t="n">
        <v>452351</v>
      </c>
      <c r="G20" s="21" t="n">
        <v>135053291.92</v>
      </c>
      <c r="H20" s="21" t="n">
        <v>69634557.1579999</v>
      </c>
      <c r="I20" s="21" t="n">
        <v>0</v>
      </c>
      <c r="J20" s="21" t="n">
        <v>0</v>
      </c>
      <c r="K20" s="36" t="n">
        <v>63888.9999999999</v>
      </c>
      <c r="L20" s="21" t="n">
        <v>5158.716</v>
      </c>
      <c r="M20" s="21" t="n">
        <v>871.271</v>
      </c>
      <c r="N20" s="21" t="n">
        <v>53802.0859999999</v>
      </c>
      <c r="O20" s="21" t="n">
        <v>4056.92699999999</v>
      </c>
      <c r="P20" s="37"/>
      <c r="Q20" s="37"/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280526225.556</v>
      </c>
      <c r="E21" s="21" t="n">
        <v>92360</v>
      </c>
      <c r="F21" s="21" t="n">
        <v>0</v>
      </c>
      <c r="G21" s="21" t="n">
        <v>35337935.61</v>
      </c>
      <c r="H21" s="21" t="n">
        <v>245095929.946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112311938</v>
      </c>
      <c r="E22" s="21" t="n">
        <v>0</v>
      </c>
      <c r="F22" s="21" t="n">
        <v>0</v>
      </c>
      <c r="G22" s="21" t="n">
        <v>0</v>
      </c>
      <c r="H22" s="21" t="n">
        <v>112311938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6674339.4</v>
      </c>
      <c r="E23" s="33" t="n">
        <v>0</v>
      </c>
      <c r="F23" s="33" t="n">
        <v>0</v>
      </c>
      <c r="G23" s="33" t="n">
        <v>0</v>
      </c>
      <c r="H23" s="33" t="n">
        <v>0</v>
      </c>
      <c r="I23" s="33" t="n">
        <v>6674339.4</v>
      </c>
      <c r="J23" s="33" t="n">
        <v>0</v>
      </c>
      <c r="K23" s="34" t="n">
        <v>0</v>
      </c>
      <c r="L23" s="33" t="n">
        <v>0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5009366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5009366</v>
      </c>
      <c r="J24" s="21" t="n">
        <v>0</v>
      </c>
      <c r="K24" s="36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37"/>
      <c r="Q24" s="37"/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776777.4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776777.4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888196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888196</v>
      </c>
      <c r="J26" s="21" t="n">
        <v>0</v>
      </c>
      <c r="K26" s="27"/>
      <c r="L26" s="21"/>
      <c r="M26" s="21"/>
      <c r="N26" s="21"/>
      <c r="O26" s="21"/>
      <c r="P26" s="28"/>
      <c r="Q26" s="28"/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4481461</v>
      </c>
      <c r="E27" s="33" t="n">
        <v>16935</v>
      </c>
      <c r="F27" s="33" t="n">
        <v>0</v>
      </c>
      <c r="G27" s="33" t="n">
        <v>3035146</v>
      </c>
      <c r="H27" s="33" t="n">
        <v>1429380</v>
      </c>
      <c r="I27" s="33" t="n">
        <v>0</v>
      </c>
      <c r="J27" s="33" t="n">
        <v>0</v>
      </c>
      <c r="K27" s="34" t="n">
        <v>719.849</v>
      </c>
      <c r="L27" s="33" t="n">
        <v>36.404</v>
      </c>
      <c r="M27" s="33" t="n">
        <v>0</v>
      </c>
      <c r="N27" s="33" t="n">
        <v>679.569</v>
      </c>
      <c r="O27" s="33" t="n">
        <v>3.876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799192</v>
      </c>
      <c r="E28" s="21" t="n">
        <v>16935</v>
      </c>
      <c r="F28" s="21" t="n">
        <v>0</v>
      </c>
      <c r="G28" s="21" t="n">
        <v>702843</v>
      </c>
      <c r="H28" s="21" t="n">
        <v>79414</v>
      </c>
      <c r="I28" s="21" t="n">
        <v>0</v>
      </c>
      <c r="J28" s="21" t="n">
        <v>0</v>
      </c>
      <c r="K28" s="36" t="n">
        <v>719.849</v>
      </c>
      <c r="L28" s="21" t="n">
        <v>36.404</v>
      </c>
      <c r="M28" s="21" t="n">
        <v>0</v>
      </c>
      <c r="N28" s="21" t="n">
        <v>679.569</v>
      </c>
      <c r="O28" s="21" t="n">
        <v>3.876</v>
      </c>
      <c r="P28" s="37"/>
      <c r="Q28" s="37"/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2464521</v>
      </c>
      <c r="E29" s="21" t="n">
        <v>0</v>
      </c>
      <c r="F29" s="21" t="n">
        <v>0</v>
      </c>
      <c r="G29" s="21" t="n">
        <v>1114555</v>
      </c>
      <c r="H29" s="21" t="n">
        <v>1349966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1217748</v>
      </c>
      <c r="E30" s="21" t="n">
        <v>0</v>
      </c>
      <c r="F30" s="21" t="n">
        <v>0</v>
      </c>
      <c r="G30" s="21" t="n">
        <v>1217748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5555481.866</v>
      </c>
      <c r="E31" s="33" t="n">
        <v>2254375</v>
      </c>
      <c r="F31" s="33" t="n">
        <v>5990</v>
      </c>
      <c r="G31" s="33" t="n">
        <v>1390518</v>
      </c>
      <c r="H31" s="33" t="n">
        <v>1904598.866</v>
      </c>
      <c r="I31" s="33" t="n">
        <v>0</v>
      </c>
      <c r="J31" s="33" t="n">
        <v>0</v>
      </c>
      <c r="K31" s="34" t="n">
        <v>1500.858</v>
      </c>
      <c r="L31" s="33" t="n">
        <v>1315.239</v>
      </c>
      <c r="M31" s="33" t="n">
        <v>0</v>
      </c>
      <c r="N31" s="33" t="n">
        <v>164.224</v>
      </c>
      <c r="O31" s="33" t="n">
        <v>21.395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3360312</v>
      </c>
      <c r="E32" s="21" t="n">
        <v>2222711</v>
      </c>
      <c r="F32" s="21" t="n">
        <v>0</v>
      </c>
      <c r="G32" s="21" t="n">
        <v>957135</v>
      </c>
      <c r="H32" s="21" t="n">
        <v>180466</v>
      </c>
      <c r="I32" s="21" t="n">
        <v>0</v>
      </c>
      <c r="J32" s="21" t="n">
        <v>0</v>
      </c>
      <c r="K32" s="36" t="n">
        <v>1500.858</v>
      </c>
      <c r="L32" s="21" t="n">
        <v>1315.239</v>
      </c>
      <c r="M32" s="21" t="n">
        <v>0</v>
      </c>
      <c r="N32" s="21" t="n">
        <v>164.224</v>
      </c>
      <c r="O32" s="21" t="n">
        <v>21.395</v>
      </c>
      <c r="P32" s="37"/>
      <c r="Q32" s="37"/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1576523.866</v>
      </c>
      <c r="E33" s="21" t="n">
        <v>0</v>
      </c>
      <c r="F33" s="21" t="n">
        <v>0</v>
      </c>
      <c r="G33" s="21" t="n">
        <v>268427</v>
      </c>
      <c r="H33" s="21" t="n">
        <v>1308096.866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618646</v>
      </c>
      <c r="E34" s="21" t="n">
        <v>31664</v>
      </c>
      <c r="F34" s="21" t="n">
        <v>5990</v>
      </c>
      <c r="G34" s="21" t="n">
        <v>164956</v>
      </c>
      <c r="H34" s="21" t="n">
        <v>416036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8133395.986</v>
      </c>
      <c r="E35" s="33" t="n">
        <v>1066492</v>
      </c>
      <c r="F35" s="33" t="n">
        <v>1023391</v>
      </c>
      <c r="G35" s="33" t="n">
        <v>3351284.825</v>
      </c>
      <c r="H35" s="33" t="n">
        <v>2692228.161</v>
      </c>
      <c r="I35" s="33" t="n">
        <v>0</v>
      </c>
      <c r="J35" s="33" t="n">
        <v>0</v>
      </c>
      <c r="K35" s="34" t="n">
        <v>3094.309</v>
      </c>
      <c r="L35" s="33" t="n">
        <v>1813.725</v>
      </c>
      <c r="M35" s="33" t="n">
        <v>580.245</v>
      </c>
      <c r="N35" s="33" t="n">
        <v>665.991</v>
      </c>
      <c r="O35" s="33" t="n">
        <v>34.348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5047314.818</v>
      </c>
      <c r="E36" s="21" t="n">
        <v>1066492</v>
      </c>
      <c r="F36" s="21" t="n">
        <v>846039</v>
      </c>
      <c r="G36" s="21" t="n">
        <v>2481911.955</v>
      </c>
      <c r="H36" s="21" t="n">
        <v>652871.863</v>
      </c>
      <c r="I36" s="21" t="n">
        <v>0</v>
      </c>
      <c r="J36" s="21" t="n">
        <v>0</v>
      </c>
      <c r="K36" s="36" t="n">
        <v>3094.309</v>
      </c>
      <c r="L36" s="21" t="n">
        <v>1813.725</v>
      </c>
      <c r="M36" s="21" t="n">
        <v>580.245</v>
      </c>
      <c r="N36" s="21" t="n">
        <v>665.991</v>
      </c>
      <c r="O36" s="21" t="n">
        <v>34.348</v>
      </c>
      <c r="P36" s="37"/>
      <c r="Q36" s="37"/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2486679.168</v>
      </c>
      <c r="E37" s="21" t="n">
        <v>0</v>
      </c>
      <c r="F37" s="21" t="n">
        <v>177352</v>
      </c>
      <c r="G37" s="21" t="n">
        <v>393578.87</v>
      </c>
      <c r="H37" s="21" t="n">
        <v>1915748.298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599402</v>
      </c>
      <c r="E38" s="21" t="n">
        <v>0</v>
      </c>
      <c r="F38" s="21" t="n">
        <v>0</v>
      </c>
      <c r="G38" s="21" t="n">
        <v>475794</v>
      </c>
      <c r="H38" s="21" t="n">
        <v>123608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4077175</v>
      </c>
      <c r="E39" s="33" t="n">
        <v>50420</v>
      </c>
      <c r="F39" s="33" t="n">
        <v>93891</v>
      </c>
      <c r="G39" s="33" t="n">
        <v>3359169</v>
      </c>
      <c r="H39" s="33" t="n">
        <v>573695</v>
      </c>
      <c r="I39" s="33" t="n">
        <v>0</v>
      </c>
      <c r="J39" s="33" t="n">
        <v>0</v>
      </c>
      <c r="K39" s="34" t="n">
        <v>1091.671</v>
      </c>
      <c r="L39" s="33" t="n">
        <v>0</v>
      </c>
      <c r="M39" s="33" t="n">
        <v>41.052</v>
      </c>
      <c r="N39" s="33" t="n">
        <v>1049.174</v>
      </c>
      <c r="O39" s="33" t="n">
        <v>1.445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1896334</v>
      </c>
      <c r="E40" s="21" t="n">
        <v>0</v>
      </c>
      <c r="F40" s="21" t="n">
        <v>78126</v>
      </c>
      <c r="G40" s="21" t="n">
        <v>1670960</v>
      </c>
      <c r="H40" s="21" t="n">
        <v>147248</v>
      </c>
      <c r="I40" s="21" t="n">
        <v>0</v>
      </c>
      <c r="J40" s="21" t="n">
        <v>0</v>
      </c>
      <c r="K40" s="36" t="n">
        <v>1091.671</v>
      </c>
      <c r="L40" s="21" t="n">
        <v>0</v>
      </c>
      <c r="M40" s="21" t="n">
        <v>41.052</v>
      </c>
      <c r="N40" s="21" t="n">
        <v>1049.174</v>
      </c>
      <c r="O40" s="21" t="n">
        <v>1.445</v>
      </c>
      <c r="P40" s="37"/>
      <c r="Q40" s="37"/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1663217</v>
      </c>
      <c r="E41" s="21" t="n">
        <v>0</v>
      </c>
      <c r="F41" s="21" t="n">
        <v>0</v>
      </c>
      <c r="G41" s="21" t="n">
        <v>1236770</v>
      </c>
      <c r="H41" s="21" t="n">
        <v>426447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517624</v>
      </c>
      <c r="E42" s="21" t="n">
        <v>50420</v>
      </c>
      <c r="F42" s="21" t="n">
        <v>15765</v>
      </c>
      <c r="G42" s="21" t="n">
        <v>451439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1899112</v>
      </c>
      <c r="E43" s="33" t="n">
        <v>395010</v>
      </c>
      <c r="F43" s="33" t="n">
        <v>32707</v>
      </c>
      <c r="G43" s="33" t="n">
        <v>953684</v>
      </c>
      <c r="H43" s="33" t="n">
        <v>517711</v>
      </c>
      <c r="I43" s="33" t="n">
        <v>0</v>
      </c>
      <c r="J43" s="33" t="n">
        <v>0</v>
      </c>
      <c r="K43" s="34" t="n">
        <v>880.502</v>
      </c>
      <c r="L43" s="33" t="n">
        <v>0</v>
      </c>
      <c r="M43" s="33" t="n">
        <v>21.043</v>
      </c>
      <c r="N43" s="33" t="n">
        <v>504.167</v>
      </c>
      <c r="O43" s="33" t="n">
        <v>355.292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1259662</v>
      </c>
      <c r="E44" s="21" t="n">
        <v>0</v>
      </c>
      <c r="F44" s="21" t="n">
        <v>32707</v>
      </c>
      <c r="G44" s="21" t="n">
        <v>910230</v>
      </c>
      <c r="H44" s="21" t="n">
        <v>316725</v>
      </c>
      <c r="I44" s="21" t="n">
        <v>0</v>
      </c>
      <c r="J44" s="21" t="n">
        <v>0</v>
      </c>
      <c r="K44" s="36" t="n">
        <v>880.502</v>
      </c>
      <c r="L44" s="21" t="n">
        <v>0</v>
      </c>
      <c r="M44" s="21" t="n">
        <v>21.043</v>
      </c>
      <c r="N44" s="21" t="n">
        <v>504.167</v>
      </c>
      <c r="O44" s="21" t="n">
        <v>355.292</v>
      </c>
      <c r="P44" s="37"/>
      <c r="Q44" s="37"/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244440</v>
      </c>
      <c r="E45" s="21" t="n">
        <v>0</v>
      </c>
      <c r="F45" s="21" t="n">
        <v>0</v>
      </c>
      <c r="G45" s="21" t="n">
        <v>43454</v>
      </c>
      <c r="H45" s="21" t="n">
        <v>200986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395010</v>
      </c>
      <c r="E46" s="21" t="n">
        <v>395010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5705344.99</v>
      </c>
      <c r="E47" s="33" t="n">
        <v>2026546</v>
      </c>
      <c r="F47" s="33" t="n">
        <v>52035</v>
      </c>
      <c r="G47" s="33" t="n">
        <v>2250478</v>
      </c>
      <c r="H47" s="33" t="n">
        <v>1376285.99</v>
      </c>
      <c r="I47" s="33" t="n">
        <v>0</v>
      </c>
      <c r="J47" s="33" t="n">
        <v>0</v>
      </c>
      <c r="K47" s="34" t="n">
        <v>3218.847</v>
      </c>
      <c r="L47" s="33" t="n">
        <v>2533.486</v>
      </c>
      <c r="M47" s="33" t="n">
        <v>0</v>
      </c>
      <c r="N47" s="33" t="n">
        <v>617.473</v>
      </c>
      <c r="O47" s="33" t="n">
        <v>67.888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3974466</v>
      </c>
      <c r="E48" s="21" t="n">
        <v>1935318</v>
      </c>
      <c r="F48" s="21" t="n">
        <v>0</v>
      </c>
      <c r="G48" s="21" t="n">
        <v>1874363</v>
      </c>
      <c r="H48" s="21" t="n">
        <v>164785</v>
      </c>
      <c r="I48" s="21" t="n">
        <v>0</v>
      </c>
      <c r="J48" s="21" t="n">
        <v>0</v>
      </c>
      <c r="K48" s="36" t="n">
        <v>3218.847</v>
      </c>
      <c r="L48" s="21" t="n">
        <v>2533.486</v>
      </c>
      <c r="M48" s="21" t="n">
        <v>0</v>
      </c>
      <c r="N48" s="21" t="n">
        <v>617.473</v>
      </c>
      <c r="O48" s="21" t="n">
        <v>67.888</v>
      </c>
      <c r="P48" s="37"/>
      <c r="Q48" s="37"/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1263351.99</v>
      </c>
      <c r="E49" s="21" t="n">
        <v>0</v>
      </c>
      <c r="F49" s="21" t="n">
        <v>0</v>
      </c>
      <c r="G49" s="21" t="n">
        <v>51851</v>
      </c>
      <c r="H49" s="21" t="n">
        <v>1211500.99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467527</v>
      </c>
      <c r="E50" s="21" t="n">
        <v>91228</v>
      </c>
      <c r="F50" s="21" t="n">
        <v>52035</v>
      </c>
      <c r="G50" s="21" t="n">
        <v>324264</v>
      </c>
      <c r="H50" s="21" t="n">
        <v>0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1248330.46</v>
      </c>
      <c r="E51" s="33" t="n">
        <v>19537</v>
      </c>
      <c r="F51" s="33" t="n">
        <v>0</v>
      </c>
      <c r="G51" s="33" t="n">
        <v>672542</v>
      </c>
      <c r="H51" s="33" t="n">
        <v>556251.46</v>
      </c>
      <c r="I51" s="33" t="n">
        <v>0</v>
      </c>
      <c r="J51" s="33" t="n">
        <v>0</v>
      </c>
      <c r="K51" s="34" t="n">
        <v>640.771</v>
      </c>
      <c r="L51" s="33" t="n">
        <v>0</v>
      </c>
      <c r="M51" s="33" t="n">
        <v>0</v>
      </c>
      <c r="N51" s="33" t="n">
        <v>640.771</v>
      </c>
      <c r="O51" s="33" t="n">
        <v>0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728744</v>
      </c>
      <c r="E52" s="21" t="n">
        <v>0</v>
      </c>
      <c r="F52" s="21" t="n">
        <v>0</v>
      </c>
      <c r="G52" s="21" t="n">
        <v>615879</v>
      </c>
      <c r="H52" s="21" t="n">
        <v>112865</v>
      </c>
      <c r="I52" s="21" t="n">
        <v>0</v>
      </c>
      <c r="J52" s="21" t="n">
        <v>0</v>
      </c>
      <c r="K52" s="36" t="n">
        <v>640.771</v>
      </c>
      <c r="L52" s="21" t="n">
        <v>0</v>
      </c>
      <c r="M52" s="21" t="n">
        <v>0</v>
      </c>
      <c r="N52" s="21" t="n">
        <v>640.771</v>
      </c>
      <c r="O52" s="21" t="n">
        <v>0</v>
      </c>
      <c r="P52" s="37"/>
      <c r="Q52" s="37"/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339710.46</v>
      </c>
      <c r="E53" s="21" t="n">
        <v>0</v>
      </c>
      <c r="F53" s="21" t="n">
        <v>0</v>
      </c>
      <c r="G53" s="21" t="n">
        <v>26992</v>
      </c>
      <c r="H53" s="21" t="n">
        <v>312718.46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179876</v>
      </c>
      <c r="E54" s="21" t="n">
        <v>19537</v>
      </c>
      <c r="F54" s="21" t="n">
        <v>0</v>
      </c>
      <c r="G54" s="21" t="n">
        <v>29671</v>
      </c>
      <c r="H54" s="21" t="n">
        <v>130668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13778640.277</v>
      </c>
      <c r="E55" s="33" t="n">
        <v>0</v>
      </c>
      <c r="F55" s="33" t="n">
        <v>11478</v>
      </c>
      <c r="G55" s="33" t="n">
        <v>4587035.934</v>
      </c>
      <c r="H55" s="33" t="n">
        <v>9180126.343</v>
      </c>
      <c r="I55" s="33" t="n">
        <v>0</v>
      </c>
      <c r="J55" s="33" t="n">
        <v>0</v>
      </c>
      <c r="K55" s="34" t="n">
        <v>2188.218</v>
      </c>
      <c r="L55" s="33" t="n">
        <v>0</v>
      </c>
      <c r="M55" s="33" t="n">
        <v>0</v>
      </c>
      <c r="N55" s="33" t="n">
        <v>1417.789</v>
      </c>
      <c r="O55" s="33" t="n">
        <v>770.429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7446890</v>
      </c>
      <c r="E56" s="21" t="n">
        <v>0</v>
      </c>
      <c r="F56" s="21" t="n">
        <v>11478</v>
      </c>
      <c r="G56" s="21" t="n">
        <v>3168598</v>
      </c>
      <c r="H56" s="21" t="n">
        <v>4266814</v>
      </c>
      <c r="I56" s="21" t="n">
        <v>0</v>
      </c>
      <c r="J56" s="21" t="n">
        <v>0</v>
      </c>
      <c r="K56" s="36" t="n">
        <v>2188.218</v>
      </c>
      <c r="L56" s="21" t="n">
        <v>0</v>
      </c>
      <c r="M56" s="21" t="n">
        <v>0</v>
      </c>
      <c r="N56" s="21" t="n">
        <v>1417.789</v>
      </c>
      <c r="O56" s="21" t="n">
        <v>770.429</v>
      </c>
      <c r="P56" s="37"/>
      <c r="Q56" s="37"/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4841176.277</v>
      </c>
      <c r="E57" s="21" t="n">
        <v>0</v>
      </c>
      <c r="F57" s="21" t="n">
        <v>0</v>
      </c>
      <c r="G57" s="21" t="n">
        <v>1387667.934</v>
      </c>
      <c r="H57" s="21" t="n">
        <v>3453508.343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1490574</v>
      </c>
      <c r="E58" s="21" t="n">
        <v>0</v>
      </c>
      <c r="F58" s="21" t="n">
        <v>0</v>
      </c>
      <c r="G58" s="21" t="n">
        <v>30770</v>
      </c>
      <c r="H58" s="21" t="n">
        <v>1459804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19095811.726</v>
      </c>
      <c r="E59" s="33" t="n">
        <v>1870589</v>
      </c>
      <c r="F59" s="33" t="n">
        <v>0</v>
      </c>
      <c r="G59" s="33" t="n">
        <v>3289045.191</v>
      </c>
      <c r="H59" s="33" t="n">
        <v>13936177.535</v>
      </c>
      <c r="I59" s="33" t="n">
        <v>0</v>
      </c>
      <c r="J59" s="33" t="n">
        <v>0</v>
      </c>
      <c r="K59" s="34" t="n">
        <v>1831.483</v>
      </c>
      <c r="L59" s="33" t="n">
        <v>1613.554</v>
      </c>
      <c r="M59" s="33" t="n">
        <v>0</v>
      </c>
      <c r="N59" s="33" t="n">
        <v>137.069</v>
      </c>
      <c r="O59" s="33" t="n">
        <v>80.86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5958681.176</v>
      </c>
      <c r="E60" s="21" t="n">
        <v>1870589</v>
      </c>
      <c r="F60" s="21" t="n">
        <v>0</v>
      </c>
      <c r="G60" s="21" t="n">
        <v>2346533.191</v>
      </c>
      <c r="H60" s="21" t="n">
        <v>1741558.985</v>
      </c>
      <c r="I60" s="21" t="n">
        <v>0</v>
      </c>
      <c r="J60" s="21" t="n">
        <v>0</v>
      </c>
      <c r="K60" s="36" t="n">
        <v>1831.483</v>
      </c>
      <c r="L60" s="21" t="n">
        <v>1613.554</v>
      </c>
      <c r="M60" s="21" t="n">
        <v>0</v>
      </c>
      <c r="N60" s="21" t="n">
        <v>137.069</v>
      </c>
      <c r="O60" s="21" t="n">
        <v>80.86</v>
      </c>
      <c r="P60" s="37"/>
      <c r="Q60" s="37"/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11204514.55</v>
      </c>
      <c r="E61" s="21" t="n">
        <v>0</v>
      </c>
      <c r="F61" s="21" t="n">
        <v>0</v>
      </c>
      <c r="G61" s="21" t="n">
        <v>942512</v>
      </c>
      <c r="H61" s="21" t="n">
        <v>10262002.55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1932616</v>
      </c>
      <c r="E62" s="21" t="n">
        <v>0</v>
      </c>
      <c r="F62" s="21" t="n">
        <v>0</v>
      </c>
      <c r="G62" s="21" t="n">
        <v>0</v>
      </c>
      <c r="H62" s="21" t="n">
        <v>1932616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4333321</v>
      </c>
      <c r="E63" s="33" t="n">
        <v>518628</v>
      </c>
      <c r="F63" s="33" t="n">
        <v>0</v>
      </c>
      <c r="G63" s="33" t="n">
        <v>3174509</v>
      </c>
      <c r="H63" s="33" t="n">
        <v>640184</v>
      </c>
      <c r="I63" s="33" t="n">
        <v>0</v>
      </c>
      <c r="J63" s="33" t="n">
        <v>0</v>
      </c>
      <c r="K63" s="34" t="n">
        <v>780.652</v>
      </c>
      <c r="L63" s="33" t="n">
        <v>0</v>
      </c>
      <c r="M63" s="33" t="n">
        <v>0</v>
      </c>
      <c r="N63" s="33" t="n">
        <v>780.048</v>
      </c>
      <c r="O63" s="33" t="n">
        <v>0.604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2955850</v>
      </c>
      <c r="E64" s="21" t="n">
        <v>0</v>
      </c>
      <c r="F64" s="21" t="n">
        <v>0</v>
      </c>
      <c r="G64" s="21" t="n">
        <v>2928799</v>
      </c>
      <c r="H64" s="21" t="n">
        <v>27051</v>
      </c>
      <c r="I64" s="21" t="n">
        <v>0</v>
      </c>
      <c r="J64" s="21" t="n">
        <v>0</v>
      </c>
      <c r="K64" s="36" t="n">
        <v>780.652</v>
      </c>
      <c r="L64" s="21" t="n">
        <v>0</v>
      </c>
      <c r="M64" s="21" t="n">
        <v>0</v>
      </c>
      <c r="N64" s="21" t="n">
        <v>780.048</v>
      </c>
      <c r="O64" s="21" t="n">
        <v>0.604</v>
      </c>
      <c r="P64" s="37"/>
      <c r="Q64" s="37"/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858843</v>
      </c>
      <c r="E65" s="21" t="n">
        <v>0</v>
      </c>
      <c r="F65" s="21" t="n">
        <v>0</v>
      </c>
      <c r="G65" s="21" t="n">
        <v>245710</v>
      </c>
      <c r="H65" s="21" t="n">
        <v>613133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518628</v>
      </c>
      <c r="E66" s="21" t="n">
        <v>518628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3609701.57</v>
      </c>
      <c r="E67" s="33" t="n">
        <v>121053</v>
      </c>
      <c r="F67" s="33" t="n">
        <v>0</v>
      </c>
      <c r="G67" s="33" t="n">
        <v>1102730</v>
      </c>
      <c r="H67" s="33" t="n">
        <v>2385918.57</v>
      </c>
      <c r="I67" s="33" t="n">
        <v>0</v>
      </c>
      <c r="J67" s="33" t="n">
        <v>0</v>
      </c>
      <c r="K67" s="34" t="n">
        <v>66.984</v>
      </c>
      <c r="L67" s="33" t="n">
        <v>0</v>
      </c>
      <c r="M67" s="33" t="n">
        <v>0</v>
      </c>
      <c r="N67" s="33" t="n">
        <v>66.984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622116</v>
      </c>
      <c r="E68" s="21" t="n">
        <v>0</v>
      </c>
      <c r="F68" s="21" t="n">
        <v>0</v>
      </c>
      <c r="G68" s="21" t="n">
        <v>316084</v>
      </c>
      <c r="H68" s="21" t="n">
        <v>306032</v>
      </c>
      <c r="I68" s="21" t="n">
        <v>0</v>
      </c>
      <c r="J68" s="21" t="n">
        <v>0</v>
      </c>
      <c r="K68" s="36" t="n">
        <v>66.984</v>
      </c>
      <c r="L68" s="21" t="n">
        <v>0</v>
      </c>
      <c r="M68" s="21" t="n">
        <v>0</v>
      </c>
      <c r="N68" s="21" t="n">
        <v>66.984</v>
      </c>
      <c r="O68" s="21" t="n">
        <v>0</v>
      </c>
      <c r="P68" s="37"/>
      <c r="Q68" s="37"/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2197117.57</v>
      </c>
      <c r="E69" s="21" t="n">
        <v>0</v>
      </c>
      <c r="F69" s="21" t="n">
        <v>0</v>
      </c>
      <c r="G69" s="21" t="n">
        <v>117231</v>
      </c>
      <c r="H69" s="21" t="n">
        <v>2079886.57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790468</v>
      </c>
      <c r="E70" s="21" t="n">
        <v>121053</v>
      </c>
      <c r="F70" s="21" t="n">
        <v>0</v>
      </c>
      <c r="G70" s="21" t="n">
        <v>669415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3305206.21</v>
      </c>
      <c r="E71" s="33" t="n">
        <v>9180</v>
      </c>
      <c r="F71" s="33" t="n">
        <v>0</v>
      </c>
      <c r="G71" s="33" t="n">
        <v>903889.2</v>
      </c>
      <c r="H71" s="33" t="n">
        <v>2392137.01</v>
      </c>
      <c r="I71" s="33" t="n">
        <v>0</v>
      </c>
      <c r="J71" s="33" t="n">
        <v>0</v>
      </c>
      <c r="K71" s="34" t="n">
        <v>264.385</v>
      </c>
      <c r="L71" s="33" t="n">
        <v>0</v>
      </c>
      <c r="M71" s="33" t="n">
        <v>0</v>
      </c>
      <c r="N71" s="33" t="n">
        <v>61.837</v>
      </c>
      <c r="O71" s="33" t="n">
        <v>202.548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1250897</v>
      </c>
      <c r="E72" s="21" t="n">
        <v>9180</v>
      </c>
      <c r="F72" s="21" t="n">
        <v>0</v>
      </c>
      <c r="G72" s="21" t="n">
        <v>769155</v>
      </c>
      <c r="H72" s="21" t="n">
        <v>472562</v>
      </c>
      <c r="I72" s="21" t="n">
        <v>0</v>
      </c>
      <c r="J72" s="21" t="n">
        <v>0</v>
      </c>
      <c r="K72" s="36" t="n">
        <v>264.385</v>
      </c>
      <c r="L72" s="21" t="n">
        <v>0</v>
      </c>
      <c r="M72" s="21" t="n">
        <v>0</v>
      </c>
      <c r="N72" s="21" t="n">
        <v>61.837</v>
      </c>
      <c r="O72" s="21" t="n">
        <v>202.548</v>
      </c>
      <c r="P72" s="37"/>
      <c r="Q72" s="37"/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1807178.21</v>
      </c>
      <c r="E73" s="21" t="n">
        <v>0</v>
      </c>
      <c r="F73" s="21" t="n">
        <v>0</v>
      </c>
      <c r="G73" s="21" t="n">
        <v>130001.2</v>
      </c>
      <c r="H73" s="21" t="n">
        <v>1677177.01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247131</v>
      </c>
      <c r="E74" s="21" t="n">
        <v>0</v>
      </c>
      <c r="F74" s="21" t="n">
        <v>0</v>
      </c>
      <c r="G74" s="21" t="n">
        <v>4733</v>
      </c>
      <c r="H74" s="21" t="n">
        <v>242398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16730105.81</v>
      </c>
      <c r="E75" s="33" t="n">
        <v>329692</v>
      </c>
      <c r="F75" s="33" t="n">
        <v>21728</v>
      </c>
      <c r="G75" s="33" t="n">
        <v>7325718</v>
      </c>
      <c r="H75" s="33" t="n">
        <v>9052967.81</v>
      </c>
      <c r="I75" s="33" t="n">
        <v>0</v>
      </c>
      <c r="J75" s="33" t="n">
        <v>0</v>
      </c>
      <c r="K75" s="34" t="n">
        <v>2544.009</v>
      </c>
      <c r="L75" s="33" t="n">
        <v>0</v>
      </c>
      <c r="M75" s="33" t="n">
        <v>0</v>
      </c>
      <c r="N75" s="33" t="n">
        <v>2506.995</v>
      </c>
      <c r="O75" s="33" t="n">
        <v>37.014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6222012</v>
      </c>
      <c r="E76" s="21" t="n">
        <v>0</v>
      </c>
      <c r="F76" s="21" t="n">
        <v>0</v>
      </c>
      <c r="G76" s="21" t="n">
        <v>5999973</v>
      </c>
      <c r="H76" s="21" t="n">
        <v>222039</v>
      </c>
      <c r="I76" s="21" t="n">
        <v>0</v>
      </c>
      <c r="J76" s="21" t="n">
        <v>0</v>
      </c>
      <c r="K76" s="36" t="n">
        <v>2544.009</v>
      </c>
      <c r="L76" s="21" t="n">
        <v>0</v>
      </c>
      <c r="M76" s="21" t="n">
        <v>0</v>
      </c>
      <c r="N76" s="21" t="n">
        <v>2506.995</v>
      </c>
      <c r="O76" s="21" t="n">
        <v>37.014</v>
      </c>
      <c r="P76" s="37"/>
      <c r="Q76" s="37"/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9322615.81</v>
      </c>
      <c r="E77" s="21" t="n">
        <v>0</v>
      </c>
      <c r="F77" s="21" t="n">
        <v>0</v>
      </c>
      <c r="G77" s="21" t="n">
        <v>494518</v>
      </c>
      <c r="H77" s="21" t="n">
        <v>8828097.81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1185478</v>
      </c>
      <c r="E78" s="21" t="n">
        <v>329692</v>
      </c>
      <c r="F78" s="21" t="n">
        <v>21728</v>
      </c>
      <c r="G78" s="21" t="n">
        <v>831227</v>
      </c>
      <c r="H78" s="21" t="n">
        <v>2831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22703892.43</v>
      </c>
      <c r="E79" s="33" t="n">
        <v>1732467</v>
      </c>
      <c r="F79" s="33" t="n">
        <v>0</v>
      </c>
      <c r="G79" s="33" t="n">
        <v>9547255.249</v>
      </c>
      <c r="H79" s="33" t="n">
        <v>11424170.181</v>
      </c>
      <c r="I79" s="33" t="n">
        <v>0</v>
      </c>
      <c r="J79" s="33" t="n">
        <v>0</v>
      </c>
      <c r="K79" s="34" t="n">
        <v>3074.113</v>
      </c>
      <c r="L79" s="33" t="n">
        <v>53.003</v>
      </c>
      <c r="M79" s="33" t="n">
        <v>0</v>
      </c>
      <c r="N79" s="33" t="n">
        <v>2826.886</v>
      </c>
      <c r="O79" s="33" t="n">
        <v>194.224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6598609.275</v>
      </c>
      <c r="E80" s="21" t="n">
        <v>38906</v>
      </c>
      <c r="F80" s="21" t="n">
        <v>0</v>
      </c>
      <c r="G80" s="21" t="n">
        <v>4941022.971</v>
      </c>
      <c r="H80" s="21" t="n">
        <v>1618680.304</v>
      </c>
      <c r="I80" s="21" t="n">
        <v>0</v>
      </c>
      <c r="J80" s="21" t="n">
        <v>0</v>
      </c>
      <c r="K80" s="36" t="n">
        <v>3074.113</v>
      </c>
      <c r="L80" s="21" t="n">
        <v>53.003</v>
      </c>
      <c r="M80" s="21" t="n">
        <v>0</v>
      </c>
      <c r="N80" s="21" t="n">
        <v>2826.886</v>
      </c>
      <c r="O80" s="21" t="n">
        <v>194.224</v>
      </c>
      <c r="P80" s="37"/>
      <c r="Q80" s="37"/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13623288.155</v>
      </c>
      <c r="E81" s="21" t="n">
        <v>363718</v>
      </c>
      <c r="F81" s="21" t="n">
        <v>0</v>
      </c>
      <c r="G81" s="21" t="n">
        <v>3457288.278</v>
      </c>
      <c r="H81" s="21" t="n">
        <v>9802281.877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2481995</v>
      </c>
      <c r="E82" s="21" t="n">
        <v>1329843</v>
      </c>
      <c r="F82" s="21" t="n">
        <v>0</v>
      </c>
      <c r="G82" s="21" t="n">
        <v>1148944</v>
      </c>
      <c r="H82" s="21" t="n">
        <v>3208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14919066.359</v>
      </c>
      <c r="E83" s="33" t="n">
        <v>1210336</v>
      </c>
      <c r="F83" s="33" t="n">
        <v>0</v>
      </c>
      <c r="G83" s="33" t="n">
        <v>6792200</v>
      </c>
      <c r="H83" s="33" t="n">
        <v>6916530.359</v>
      </c>
      <c r="I83" s="33" t="n">
        <v>0</v>
      </c>
      <c r="J83" s="33" t="n">
        <v>0</v>
      </c>
      <c r="K83" s="34" t="n">
        <v>1280.687</v>
      </c>
      <c r="L83" s="33" t="n">
        <v>0</v>
      </c>
      <c r="M83" s="33" t="n">
        <v>0</v>
      </c>
      <c r="N83" s="33" t="n">
        <v>1148.732</v>
      </c>
      <c r="O83" s="33" t="n">
        <v>131.955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2849357</v>
      </c>
      <c r="E84" s="21" t="n">
        <v>0</v>
      </c>
      <c r="F84" s="21" t="n">
        <v>0</v>
      </c>
      <c r="G84" s="21" t="n">
        <v>2174503</v>
      </c>
      <c r="H84" s="21" t="n">
        <v>674854</v>
      </c>
      <c r="I84" s="21" t="n">
        <v>0</v>
      </c>
      <c r="J84" s="21" t="n">
        <v>0</v>
      </c>
      <c r="K84" s="36" t="n">
        <v>1280.687</v>
      </c>
      <c r="L84" s="21" t="n">
        <v>0</v>
      </c>
      <c r="M84" s="21" t="n">
        <v>0</v>
      </c>
      <c r="N84" s="21" t="n">
        <v>1148.732</v>
      </c>
      <c r="O84" s="21" t="n">
        <v>131.955</v>
      </c>
      <c r="P84" s="37"/>
      <c r="Q84" s="37"/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10021575.359</v>
      </c>
      <c r="E85" s="21" t="n">
        <v>0</v>
      </c>
      <c r="F85" s="21" t="n">
        <v>0</v>
      </c>
      <c r="G85" s="21" t="n">
        <v>3780262</v>
      </c>
      <c r="H85" s="21" t="n">
        <v>6241313.359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2048134</v>
      </c>
      <c r="E86" s="21" t="n">
        <v>1210336</v>
      </c>
      <c r="F86" s="21" t="n">
        <v>0</v>
      </c>
      <c r="G86" s="21" t="n">
        <v>837435</v>
      </c>
      <c r="H86" s="21" t="n">
        <v>363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8790648.221</v>
      </c>
      <c r="E87" s="33" t="n">
        <v>0</v>
      </c>
      <c r="F87" s="33" t="n">
        <v>0</v>
      </c>
      <c r="G87" s="33" t="n">
        <v>6562656</v>
      </c>
      <c r="H87" s="33" t="n">
        <v>2227992.221</v>
      </c>
      <c r="I87" s="33" t="n">
        <v>0</v>
      </c>
      <c r="J87" s="33" t="n">
        <v>0</v>
      </c>
      <c r="K87" s="34" t="n">
        <v>4776.094</v>
      </c>
      <c r="L87" s="33" t="n">
        <v>0</v>
      </c>
      <c r="M87" s="33" t="n">
        <v>0</v>
      </c>
      <c r="N87" s="33" t="n">
        <v>4602.23</v>
      </c>
      <c r="O87" s="33" t="n">
        <v>173.864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6949717</v>
      </c>
      <c r="E88" s="21" t="n">
        <v>0</v>
      </c>
      <c r="F88" s="21" t="n">
        <v>0</v>
      </c>
      <c r="G88" s="21" t="n">
        <v>6449049</v>
      </c>
      <c r="H88" s="21" t="n">
        <v>500668</v>
      </c>
      <c r="I88" s="21" t="n">
        <v>0</v>
      </c>
      <c r="J88" s="21" t="n">
        <v>0</v>
      </c>
      <c r="K88" s="36" t="n">
        <v>4776.094</v>
      </c>
      <c r="L88" s="21" t="n">
        <v>0</v>
      </c>
      <c r="M88" s="21" t="n">
        <v>0</v>
      </c>
      <c r="N88" s="21" t="n">
        <v>4602.23</v>
      </c>
      <c r="O88" s="21" t="n">
        <v>173.864</v>
      </c>
      <c r="P88" s="37"/>
      <c r="Q88" s="37"/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1420785.221</v>
      </c>
      <c r="E89" s="21" t="n">
        <v>0</v>
      </c>
      <c r="F89" s="21" t="n">
        <v>0</v>
      </c>
      <c r="G89" s="21" t="n">
        <v>46992</v>
      </c>
      <c r="H89" s="21" t="n">
        <v>1373793.221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420146</v>
      </c>
      <c r="E90" s="21" t="n">
        <v>0</v>
      </c>
      <c r="F90" s="21" t="n">
        <v>0</v>
      </c>
      <c r="G90" s="21" t="n">
        <v>66615</v>
      </c>
      <c r="H90" s="21" t="n">
        <v>353531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5244672</v>
      </c>
      <c r="E91" s="33" t="n">
        <v>911338</v>
      </c>
      <c r="F91" s="33" t="n">
        <v>0</v>
      </c>
      <c r="G91" s="33" t="n">
        <v>3762362</v>
      </c>
      <c r="H91" s="33" t="n">
        <v>570972</v>
      </c>
      <c r="I91" s="33" t="n">
        <v>0</v>
      </c>
      <c r="J91" s="33" t="n">
        <v>0</v>
      </c>
      <c r="K91" s="34" t="n">
        <v>6495.078</v>
      </c>
      <c r="L91" s="33" t="n">
        <v>835.769</v>
      </c>
      <c r="M91" s="33" t="n">
        <v>0</v>
      </c>
      <c r="N91" s="33" t="n">
        <v>5659.309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4346412</v>
      </c>
      <c r="E92" s="21" t="n">
        <v>743105</v>
      </c>
      <c r="F92" s="21" t="n">
        <v>0</v>
      </c>
      <c r="G92" s="21" t="n">
        <v>3531347</v>
      </c>
      <c r="H92" s="21" t="n">
        <v>71960</v>
      </c>
      <c r="I92" s="21" t="n">
        <v>0</v>
      </c>
      <c r="J92" s="21" t="n">
        <v>0</v>
      </c>
      <c r="K92" s="36" t="n">
        <v>6495.078</v>
      </c>
      <c r="L92" s="21" t="n">
        <v>835.769</v>
      </c>
      <c r="M92" s="21" t="n">
        <v>0</v>
      </c>
      <c r="N92" s="21" t="n">
        <v>5659.309</v>
      </c>
      <c r="O92" s="21" t="n">
        <v>0</v>
      </c>
      <c r="P92" s="37"/>
      <c r="Q92" s="37"/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503129</v>
      </c>
      <c r="E93" s="21" t="n">
        <v>2922</v>
      </c>
      <c r="F93" s="21" t="n">
        <v>0</v>
      </c>
      <c r="G93" s="21" t="n">
        <v>1195</v>
      </c>
      <c r="H93" s="21" t="n">
        <v>499012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395131</v>
      </c>
      <c r="E94" s="21" t="n">
        <v>165311</v>
      </c>
      <c r="F94" s="21" t="n">
        <v>0</v>
      </c>
      <c r="G94" s="21" t="n">
        <v>229820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15958719.7</v>
      </c>
      <c r="E95" s="33" t="n">
        <v>1449500</v>
      </c>
      <c r="F95" s="33" t="n">
        <v>0</v>
      </c>
      <c r="G95" s="33" t="n">
        <v>7335067.7</v>
      </c>
      <c r="H95" s="33" t="n">
        <v>7174152</v>
      </c>
      <c r="I95" s="33" t="n">
        <v>0</v>
      </c>
      <c r="J95" s="33" t="n">
        <v>0</v>
      </c>
      <c r="K95" s="34" t="n">
        <v>2743.154</v>
      </c>
      <c r="L95" s="33" t="n">
        <v>0</v>
      </c>
      <c r="M95" s="33" t="n">
        <v>0</v>
      </c>
      <c r="N95" s="33" t="n">
        <v>2532.647</v>
      </c>
      <c r="O95" s="33" t="n">
        <v>210.507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8082280</v>
      </c>
      <c r="E96" s="21" t="n">
        <v>808</v>
      </c>
      <c r="F96" s="21" t="n">
        <v>0</v>
      </c>
      <c r="G96" s="21" t="n">
        <v>7111278</v>
      </c>
      <c r="H96" s="21" t="n">
        <v>970194</v>
      </c>
      <c r="I96" s="21" t="n">
        <v>0</v>
      </c>
      <c r="J96" s="21" t="n">
        <v>0</v>
      </c>
      <c r="K96" s="36" t="n">
        <v>2743.154</v>
      </c>
      <c r="L96" s="21" t="n">
        <v>0</v>
      </c>
      <c r="M96" s="21" t="n">
        <v>0</v>
      </c>
      <c r="N96" s="21" t="n">
        <v>2532.647</v>
      </c>
      <c r="O96" s="21" t="n">
        <v>210.507</v>
      </c>
      <c r="P96" s="37"/>
      <c r="Q96" s="37"/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6362487.7</v>
      </c>
      <c r="E97" s="21" t="n">
        <v>10538</v>
      </c>
      <c r="F97" s="21" t="n">
        <v>0</v>
      </c>
      <c r="G97" s="21" t="n">
        <v>149703.7</v>
      </c>
      <c r="H97" s="21" t="n">
        <v>6202246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1513952</v>
      </c>
      <c r="E98" s="21" t="n">
        <v>1438154</v>
      </c>
      <c r="F98" s="21" t="n">
        <v>0</v>
      </c>
      <c r="G98" s="21" t="n">
        <v>74086</v>
      </c>
      <c r="H98" s="21" t="n">
        <v>1712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15355315</v>
      </c>
      <c r="E99" s="33" t="n">
        <v>13374132</v>
      </c>
      <c r="F99" s="33" t="n">
        <v>0</v>
      </c>
      <c r="G99" s="33" t="n">
        <v>1977664</v>
      </c>
      <c r="H99" s="33" t="n">
        <v>3519</v>
      </c>
      <c r="I99" s="33" t="n">
        <v>0</v>
      </c>
      <c r="J99" s="33" t="n">
        <v>0</v>
      </c>
      <c r="K99" s="34" t="n">
        <v>12682.578</v>
      </c>
      <c r="L99" s="33" t="n">
        <v>10846.037</v>
      </c>
      <c r="M99" s="33" t="n">
        <v>0</v>
      </c>
      <c r="N99" s="33" t="n">
        <v>1832.117</v>
      </c>
      <c r="O99" s="33" t="n">
        <v>4.424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15042709</v>
      </c>
      <c r="E100" s="21" t="n">
        <v>13061526</v>
      </c>
      <c r="F100" s="21" t="n">
        <v>0</v>
      </c>
      <c r="G100" s="21" t="n">
        <v>1977664</v>
      </c>
      <c r="H100" s="21" t="n">
        <v>3519</v>
      </c>
      <c r="I100" s="21" t="n">
        <v>0</v>
      </c>
      <c r="J100" s="21" t="n">
        <v>0</v>
      </c>
      <c r="K100" s="36" t="n">
        <v>12682.578</v>
      </c>
      <c r="L100" s="21" t="n">
        <v>10846.037</v>
      </c>
      <c r="M100" s="21" t="n">
        <v>0</v>
      </c>
      <c r="N100" s="21" t="n">
        <v>1832.117</v>
      </c>
      <c r="O100" s="21" t="n">
        <v>4.424</v>
      </c>
      <c r="P100" s="37"/>
      <c r="Q100" s="37"/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23334</v>
      </c>
      <c r="E101" s="21" t="n">
        <v>23334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289272</v>
      </c>
      <c r="E102" s="21" t="n">
        <v>289272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807126</v>
      </c>
      <c r="E103" s="33" t="n">
        <v>800323</v>
      </c>
      <c r="F103" s="33" t="n">
        <v>0</v>
      </c>
      <c r="G103" s="33" t="n">
        <v>6803</v>
      </c>
      <c r="H103" s="33" t="n">
        <v>0</v>
      </c>
      <c r="I103" s="33" t="n">
        <v>0</v>
      </c>
      <c r="J103" s="33" t="n">
        <v>0</v>
      </c>
      <c r="K103" s="34" t="n">
        <v>682.445</v>
      </c>
      <c r="L103" s="33" t="n">
        <v>682.445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767655</v>
      </c>
      <c r="E104" s="21" t="n">
        <v>761922</v>
      </c>
      <c r="F104" s="21" t="n">
        <v>0</v>
      </c>
      <c r="G104" s="21" t="n">
        <v>5733</v>
      </c>
      <c r="H104" s="21" t="n">
        <v>0</v>
      </c>
      <c r="I104" s="21" t="n">
        <v>0</v>
      </c>
      <c r="J104" s="21" t="n">
        <v>0</v>
      </c>
      <c r="K104" s="36" t="n">
        <v>682.445</v>
      </c>
      <c r="L104" s="21" t="n">
        <v>682.445</v>
      </c>
      <c r="M104" s="21" t="n">
        <v>0</v>
      </c>
      <c r="N104" s="21" t="n">
        <v>0</v>
      </c>
      <c r="O104" s="21" t="n">
        <v>0</v>
      </c>
      <c r="P104" s="37"/>
      <c r="Q104" s="37"/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39471</v>
      </c>
      <c r="E106" s="21" t="n">
        <v>38401</v>
      </c>
      <c r="F106" s="21" t="n">
        <v>0</v>
      </c>
      <c r="G106" s="21" t="n">
        <v>1070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7331370.607</v>
      </c>
      <c r="E107" s="33" t="n">
        <v>107933</v>
      </c>
      <c r="F107" s="33" t="n">
        <v>200132</v>
      </c>
      <c r="G107" s="33" t="n">
        <v>5736695.557</v>
      </c>
      <c r="H107" s="33" t="n">
        <v>1286610.05</v>
      </c>
      <c r="I107" s="33" t="n">
        <v>0</v>
      </c>
      <c r="J107" s="33" t="n">
        <v>0</v>
      </c>
      <c r="K107" s="34" t="n">
        <v>4596.176</v>
      </c>
      <c r="L107" s="33" t="n">
        <v>0</v>
      </c>
      <c r="M107" s="33" t="n">
        <v>0</v>
      </c>
      <c r="N107" s="33" t="n">
        <v>4596.176</v>
      </c>
      <c r="O107" s="33" t="n">
        <v>0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5817778</v>
      </c>
      <c r="E108" s="21" t="n">
        <v>0</v>
      </c>
      <c r="F108" s="21" t="n">
        <v>0</v>
      </c>
      <c r="G108" s="21" t="n">
        <v>5488963</v>
      </c>
      <c r="H108" s="21" t="n">
        <v>328815</v>
      </c>
      <c r="I108" s="21" t="n">
        <v>0</v>
      </c>
      <c r="J108" s="21" t="n">
        <v>0</v>
      </c>
      <c r="K108" s="36" t="n">
        <v>4596.176</v>
      </c>
      <c r="L108" s="21" t="n">
        <v>0</v>
      </c>
      <c r="M108" s="21" t="n">
        <v>0</v>
      </c>
      <c r="N108" s="21" t="n">
        <v>4596.176</v>
      </c>
      <c r="O108" s="21" t="n">
        <v>0</v>
      </c>
      <c r="P108" s="37"/>
      <c r="Q108" s="37"/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1088123.607</v>
      </c>
      <c r="E109" s="21" t="n">
        <v>0</v>
      </c>
      <c r="F109" s="21" t="n">
        <v>0</v>
      </c>
      <c r="G109" s="21" t="n">
        <v>130676.557</v>
      </c>
      <c r="H109" s="21" t="n">
        <v>957447.05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425469</v>
      </c>
      <c r="E110" s="21" t="n">
        <v>107933</v>
      </c>
      <c r="F110" s="21" t="n">
        <v>200132</v>
      </c>
      <c r="G110" s="21" t="n">
        <v>117056</v>
      </c>
      <c r="H110" s="21" t="n">
        <v>348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89948</v>
      </c>
      <c r="E111" s="33" t="n">
        <v>89948</v>
      </c>
      <c r="F111" s="33" t="n">
        <v>0</v>
      </c>
      <c r="G111" s="33" t="n">
        <v>0</v>
      </c>
      <c r="H111" s="33" t="n">
        <v>0</v>
      </c>
      <c r="I111" s="33" t="n">
        <v>0</v>
      </c>
      <c r="J111" s="33" t="n">
        <v>0</v>
      </c>
      <c r="K111" s="34" t="n">
        <v>0</v>
      </c>
      <c r="L111" s="33" t="n">
        <v>0</v>
      </c>
      <c r="M111" s="33" t="n">
        <v>0</v>
      </c>
      <c r="N111" s="33" t="n">
        <v>0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0</v>
      </c>
      <c r="E112" s="21" t="n">
        <v>0</v>
      </c>
      <c r="F112" s="21" t="n">
        <v>0</v>
      </c>
      <c r="G112" s="21" t="n">
        <v>0</v>
      </c>
      <c r="H112" s="21" t="n">
        <v>0</v>
      </c>
      <c r="I112" s="21" t="n">
        <v>0</v>
      </c>
      <c r="J112" s="21" t="n">
        <v>0</v>
      </c>
      <c r="K112" s="36" t="n">
        <v>0</v>
      </c>
      <c r="L112" s="21" t="n">
        <v>0</v>
      </c>
      <c r="M112" s="21" t="n">
        <v>0</v>
      </c>
      <c r="N112" s="21" t="n">
        <v>0</v>
      </c>
      <c r="O112" s="21" t="n">
        <v>0</v>
      </c>
      <c r="P112" s="37"/>
      <c r="Q112" s="37"/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0</v>
      </c>
      <c r="E113" s="21" t="n">
        <v>0</v>
      </c>
      <c r="F113" s="21" t="n">
        <v>0</v>
      </c>
      <c r="G113" s="21" t="n">
        <v>0</v>
      </c>
      <c r="H113" s="21" t="n">
        <v>0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89948</v>
      </c>
      <c r="E114" s="21" t="n">
        <v>89948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6986</v>
      </c>
      <c r="E115" s="33" t="n">
        <v>6986</v>
      </c>
      <c r="F115" s="33" t="n">
        <v>0</v>
      </c>
      <c r="G115" s="33" t="n">
        <v>0</v>
      </c>
      <c r="H115" s="33" t="n">
        <v>0</v>
      </c>
      <c r="I115" s="33" t="n">
        <v>0</v>
      </c>
      <c r="J115" s="33" t="n">
        <v>0</v>
      </c>
      <c r="K115" s="34" t="n">
        <v>0</v>
      </c>
      <c r="L115" s="33" t="n">
        <v>0</v>
      </c>
      <c r="M115" s="33" t="n">
        <v>0</v>
      </c>
      <c r="N115" s="33" t="n">
        <v>0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0</v>
      </c>
      <c r="E116" s="21" t="n">
        <v>0</v>
      </c>
      <c r="F116" s="21" t="n">
        <v>0</v>
      </c>
      <c r="G116" s="21" t="n">
        <v>0</v>
      </c>
      <c r="H116" s="21" t="n">
        <v>0</v>
      </c>
      <c r="I116" s="21" t="n">
        <v>0</v>
      </c>
      <c r="J116" s="21" t="n">
        <v>0</v>
      </c>
      <c r="K116" s="36" t="n">
        <v>0</v>
      </c>
      <c r="L116" s="21" t="n">
        <v>0</v>
      </c>
      <c r="M116" s="21" t="n">
        <v>0</v>
      </c>
      <c r="N116" s="21" t="n">
        <v>0</v>
      </c>
      <c r="O116" s="21" t="n">
        <v>0</v>
      </c>
      <c r="P116" s="37"/>
      <c r="Q116" s="37"/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6986</v>
      </c>
      <c r="E118" s="21" t="n">
        <v>6986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W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D15" activeCellId="0" sqref="D15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9" min="16" style="1" width="9.14"/>
    <col collapsed="false" customWidth="false" hidden="true" outlineLevel="0" max="20" min="20" style="1" width="11.52"/>
    <col collapsed="false" customWidth="true" hidden="true" outlineLevel="0" max="21" min="21" style="1" width="16.71"/>
    <col collapsed="false" customWidth="true" hidden="true" outlineLevel="0" max="22" min="22" style="1" width="13.14"/>
    <col collapsed="false" customWidth="true" hidden="false" outlineLevel="0" max="23" min="23" style="1" width="20.86"/>
    <col collapsed="false" customWidth="true" hidden="false" outlineLevel="0" max="1025" min="24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45505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1074247145</v>
      </c>
      <c r="E11" s="17" t="n">
        <v>167043983</v>
      </c>
      <c r="F11" s="17" t="n">
        <v>26079773</v>
      </c>
      <c r="G11" s="17" t="n">
        <v>303498232</v>
      </c>
      <c r="H11" s="17" t="n">
        <v>571338724</v>
      </c>
      <c r="I11" s="17" t="n">
        <v>6286433</v>
      </c>
      <c r="J11" s="17" t="n">
        <v>0</v>
      </c>
      <c r="K11" s="18" t="n">
        <v>247248</v>
      </c>
      <c r="L11" s="17" t="n">
        <v>89509</v>
      </c>
      <c r="M11" s="17" t="n">
        <v>26887</v>
      </c>
      <c r="N11" s="17" t="n">
        <v>123315</v>
      </c>
      <c r="O11" s="17" t="n">
        <v>7536.544</v>
      </c>
      <c r="P11" s="17" t="n">
        <v>0</v>
      </c>
      <c r="Q11" s="17" t="n">
        <v>0</v>
      </c>
      <c r="U11" s="1" t="n">
        <f aca="false">[2]СВОД!$C$11</f>
        <v>1262554376.174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477764037</v>
      </c>
      <c r="E12" s="21" t="n">
        <v>86017956</v>
      </c>
      <c r="F12" s="21" t="n">
        <v>25289390</v>
      </c>
      <c r="G12" s="21" t="n">
        <v>253899276</v>
      </c>
      <c r="H12" s="21" t="n">
        <v>107814407</v>
      </c>
      <c r="I12" s="21" t="n">
        <v>4743009</v>
      </c>
      <c r="J12" s="21" t="n">
        <v>0</v>
      </c>
      <c r="K12" s="22" t="n">
        <v>247154</v>
      </c>
      <c r="L12" s="21" t="n">
        <v>89509</v>
      </c>
      <c r="M12" s="21" t="n">
        <v>26887</v>
      </c>
      <c r="N12" s="21" t="n">
        <v>123222</v>
      </c>
      <c r="O12" s="21" t="n">
        <v>7536.544</v>
      </c>
      <c r="P12" s="23"/>
      <c r="Q12" s="23"/>
      <c r="U12" s="24" t="n">
        <f aca="false">U11-U14-U13</f>
        <v>508129117.107</v>
      </c>
      <c r="V12" s="25" t="n">
        <f aca="false">U12-D12</f>
        <v>30365080.1069999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432909032</v>
      </c>
      <c r="E13" s="21" t="n">
        <v>3127371</v>
      </c>
      <c r="F13" s="21" t="n">
        <v>609333</v>
      </c>
      <c r="G13" s="21" t="n">
        <v>43972093</v>
      </c>
      <c r="H13" s="21" t="n">
        <v>384373647</v>
      </c>
      <c r="I13" s="21" t="n">
        <v>826588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[2]СВОД!$C$1336</f>
        <v>512407148.067</v>
      </c>
      <c r="V13" s="25" t="n">
        <f aca="false">U13-D13</f>
        <v>79498116.0670001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163574076</v>
      </c>
      <c r="E14" s="21" t="n">
        <v>77898656</v>
      </c>
      <c r="F14" s="21" t="n">
        <v>181050</v>
      </c>
      <c r="G14" s="21" t="n">
        <v>5626863</v>
      </c>
      <c r="H14" s="21" t="n">
        <v>79150671</v>
      </c>
      <c r="I14" s="21" t="n">
        <v>716836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[2]СВОД!$C$1255</f>
        <v>242018111</v>
      </c>
      <c r="V14" s="25" t="n">
        <f aca="false">U14-D14</f>
        <v>78444035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405014076</v>
      </c>
      <c r="E15" s="33" t="n">
        <v>137972006</v>
      </c>
      <c r="F15" s="33" t="n">
        <v>24474709</v>
      </c>
      <c r="G15" s="33" t="n">
        <v>79426213</v>
      </c>
      <c r="H15" s="33" t="n">
        <v>163141147</v>
      </c>
      <c r="I15" s="33" t="n">
        <v>0</v>
      </c>
      <c r="J15" s="33" t="n">
        <v>0</v>
      </c>
      <c r="K15" s="34" t="n">
        <v>136743</v>
      </c>
      <c r="L15" s="33" t="n">
        <v>70551</v>
      </c>
      <c r="M15" s="33" t="n">
        <v>25559</v>
      </c>
      <c r="N15" s="33" t="n">
        <v>38930</v>
      </c>
      <c r="O15" s="33" t="n">
        <v>1703.281</v>
      </c>
      <c r="P15" s="33" t="n">
        <v>0</v>
      </c>
      <c r="Q15" s="33" t="n">
        <v>0</v>
      </c>
      <c r="W15" s="24"/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193169742</v>
      </c>
      <c r="E16" s="21" t="n">
        <v>63339741</v>
      </c>
      <c r="F16" s="21" t="n">
        <v>23993679</v>
      </c>
      <c r="G16" s="21" t="n">
        <v>74183854</v>
      </c>
      <c r="H16" s="21" t="n">
        <v>31652469</v>
      </c>
      <c r="I16" s="21" t="n">
        <v>0</v>
      </c>
      <c r="J16" s="21" t="n">
        <v>0</v>
      </c>
      <c r="K16" s="36" t="n">
        <v>136743</v>
      </c>
      <c r="L16" s="21" t="n">
        <v>70551</v>
      </c>
      <c r="M16" s="21" t="n">
        <v>25559</v>
      </c>
      <c r="N16" s="21" t="n">
        <v>38930</v>
      </c>
      <c r="O16" s="21" t="n">
        <v>1703.281</v>
      </c>
      <c r="P16" s="21" t="n">
        <v>0</v>
      </c>
      <c r="Q16" s="21" t="n">
        <v>0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139917383</v>
      </c>
      <c r="E17" s="21" t="n">
        <v>2705315</v>
      </c>
      <c r="F17" s="21" t="n">
        <v>481030</v>
      </c>
      <c r="G17" s="21" t="n">
        <v>5242360</v>
      </c>
      <c r="H17" s="21" t="n">
        <v>131488679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71926950</v>
      </c>
      <c r="E18" s="21" t="n">
        <v>71926950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497802527</v>
      </c>
      <c r="E19" s="33" t="n">
        <v>3595512</v>
      </c>
      <c r="F19" s="33" t="n">
        <v>462098</v>
      </c>
      <c r="G19" s="33" t="n">
        <v>151924371</v>
      </c>
      <c r="H19" s="33" t="n">
        <v>341820546</v>
      </c>
      <c r="I19" s="33" t="n">
        <v>0</v>
      </c>
      <c r="J19" s="33" t="n">
        <v>0</v>
      </c>
      <c r="K19" s="34" t="n">
        <v>62254</v>
      </c>
      <c r="L19" s="33" t="n">
        <v>5131</v>
      </c>
      <c r="M19" s="33" t="n">
        <v>980</v>
      </c>
      <c r="N19" s="33" t="n">
        <v>52337</v>
      </c>
      <c r="O19" s="33" t="n">
        <v>3807.76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192585606</v>
      </c>
      <c r="E20" s="21" t="n">
        <v>3507552</v>
      </c>
      <c r="F20" s="21" t="n">
        <v>462098</v>
      </c>
      <c r="G20" s="21" t="n">
        <v>124342108</v>
      </c>
      <c r="H20" s="21" t="n">
        <v>64273848</v>
      </c>
      <c r="I20" s="21" t="n">
        <v>0</v>
      </c>
      <c r="J20" s="21" t="n">
        <v>0</v>
      </c>
      <c r="K20" s="36" t="n">
        <v>62254</v>
      </c>
      <c r="L20" s="21" t="n">
        <v>5131</v>
      </c>
      <c r="M20" s="21" t="n">
        <v>980</v>
      </c>
      <c r="N20" s="21" t="n">
        <v>52337</v>
      </c>
      <c r="O20" s="21" t="n">
        <v>3807.76</v>
      </c>
      <c r="P20" s="37"/>
      <c r="Q20" s="37"/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230280622</v>
      </c>
      <c r="E21" s="21" t="n">
        <v>87960</v>
      </c>
      <c r="F21" s="21" t="n">
        <v>0</v>
      </c>
      <c r="G21" s="21" t="n">
        <v>27582263</v>
      </c>
      <c r="H21" s="21" t="n">
        <v>202610399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74936299</v>
      </c>
      <c r="E22" s="21" t="n">
        <v>0</v>
      </c>
      <c r="F22" s="21" t="n">
        <v>0</v>
      </c>
      <c r="G22" s="21" t="n">
        <v>0</v>
      </c>
      <c r="H22" s="21" t="n">
        <v>74936299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6286433</v>
      </c>
      <c r="E23" s="33" t="n">
        <v>0</v>
      </c>
      <c r="F23" s="33" t="n">
        <v>0</v>
      </c>
      <c r="G23" s="33" t="n">
        <v>0</v>
      </c>
      <c r="H23" s="33" t="n">
        <v>0</v>
      </c>
      <c r="I23" s="33" t="n">
        <v>6286433</v>
      </c>
      <c r="J23" s="33" t="n">
        <v>0</v>
      </c>
      <c r="K23" s="34" t="n">
        <v>0</v>
      </c>
      <c r="L23" s="33" t="n">
        <v>0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4743009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4743009</v>
      </c>
      <c r="J24" s="21" t="n">
        <v>0</v>
      </c>
      <c r="K24" s="36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37"/>
      <c r="Q24" s="37"/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826588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826588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716836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716836</v>
      </c>
      <c r="J26" s="21" t="n">
        <v>0</v>
      </c>
      <c r="K26" s="27"/>
      <c r="L26" s="21"/>
      <c r="M26" s="21"/>
      <c r="N26" s="21"/>
      <c r="O26" s="21"/>
      <c r="P26" s="28"/>
      <c r="Q26" s="28"/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4119702</v>
      </c>
      <c r="E27" s="33" t="n">
        <v>14646</v>
      </c>
      <c r="F27" s="33" t="n">
        <v>0</v>
      </c>
      <c r="G27" s="33" t="n">
        <v>2745683</v>
      </c>
      <c r="H27" s="33" t="n">
        <v>1359373</v>
      </c>
      <c r="I27" s="33" t="n">
        <v>0</v>
      </c>
      <c r="J27" s="33" t="n">
        <v>0</v>
      </c>
      <c r="K27" s="34" t="n">
        <v>594</v>
      </c>
      <c r="L27" s="33" t="n">
        <v>33</v>
      </c>
      <c r="M27" s="33" t="n">
        <v>0</v>
      </c>
      <c r="N27" s="33" t="n">
        <v>557</v>
      </c>
      <c r="O27" s="33" t="n">
        <v>4.112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824010</v>
      </c>
      <c r="E28" s="21" t="n">
        <v>14646</v>
      </c>
      <c r="F28" s="21" t="n">
        <v>0</v>
      </c>
      <c r="G28" s="21" t="n">
        <v>746497</v>
      </c>
      <c r="H28" s="21" t="n">
        <v>62867</v>
      </c>
      <c r="I28" s="21" t="n">
        <v>0</v>
      </c>
      <c r="J28" s="21" t="n">
        <v>0</v>
      </c>
      <c r="K28" s="36" t="n">
        <v>594</v>
      </c>
      <c r="L28" s="21" t="n">
        <v>33</v>
      </c>
      <c r="M28" s="21" t="n">
        <v>0</v>
      </c>
      <c r="N28" s="21" t="n">
        <v>557</v>
      </c>
      <c r="O28" s="21" t="n">
        <v>4.112</v>
      </c>
      <c r="P28" s="37"/>
      <c r="Q28" s="37"/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2174808</v>
      </c>
      <c r="E29" s="21" t="n">
        <v>0</v>
      </c>
      <c r="F29" s="21" t="n">
        <v>0</v>
      </c>
      <c r="G29" s="21" t="n">
        <v>878302</v>
      </c>
      <c r="H29" s="21" t="n">
        <v>1296506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1120884</v>
      </c>
      <c r="E30" s="21" t="n">
        <v>0</v>
      </c>
      <c r="F30" s="21" t="n">
        <v>0</v>
      </c>
      <c r="G30" s="21" t="n">
        <v>1120884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9272215</v>
      </c>
      <c r="E31" s="33" t="n">
        <v>2230626</v>
      </c>
      <c r="F31" s="33" t="n">
        <v>44029</v>
      </c>
      <c r="G31" s="33" t="n">
        <v>4075058</v>
      </c>
      <c r="H31" s="33" t="n">
        <v>2922502</v>
      </c>
      <c r="I31" s="33" t="n">
        <v>0</v>
      </c>
      <c r="J31" s="33" t="n">
        <v>0</v>
      </c>
      <c r="K31" s="34" t="n">
        <v>2867</v>
      </c>
      <c r="L31" s="33" t="n">
        <v>1274</v>
      </c>
      <c r="M31" s="33" t="n">
        <v>17</v>
      </c>
      <c r="N31" s="33" t="n">
        <v>1535</v>
      </c>
      <c r="O31" s="33" t="n">
        <v>40.385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6281267</v>
      </c>
      <c r="E32" s="21" t="n">
        <v>2211749</v>
      </c>
      <c r="F32" s="21" t="n">
        <v>38039</v>
      </c>
      <c r="G32" s="21" t="n">
        <v>3693311</v>
      </c>
      <c r="H32" s="21" t="n">
        <v>338168</v>
      </c>
      <c r="I32" s="21" t="n">
        <v>0</v>
      </c>
      <c r="J32" s="21" t="n">
        <v>0</v>
      </c>
      <c r="K32" s="36" t="n">
        <v>2867</v>
      </c>
      <c r="L32" s="21" t="n">
        <v>1274</v>
      </c>
      <c r="M32" s="21" t="n">
        <v>17</v>
      </c>
      <c r="N32" s="21" t="n">
        <v>1535</v>
      </c>
      <c r="O32" s="21" t="n">
        <v>40.385</v>
      </c>
      <c r="P32" s="37"/>
      <c r="Q32" s="37"/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1443736</v>
      </c>
      <c r="E33" s="21" t="n">
        <v>0</v>
      </c>
      <c r="F33" s="21" t="n">
        <v>0</v>
      </c>
      <c r="G33" s="21" t="n">
        <v>244384</v>
      </c>
      <c r="H33" s="21" t="n">
        <v>1199352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1547212</v>
      </c>
      <c r="E34" s="21" t="n">
        <v>18877</v>
      </c>
      <c r="F34" s="21" t="n">
        <v>5990</v>
      </c>
      <c r="G34" s="21" t="n">
        <v>137363</v>
      </c>
      <c r="H34" s="21" t="n">
        <v>1384982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7015187</v>
      </c>
      <c r="E35" s="33" t="n">
        <v>957760</v>
      </c>
      <c r="F35" s="33" t="n">
        <v>796134</v>
      </c>
      <c r="G35" s="33" t="n">
        <v>2955864</v>
      </c>
      <c r="H35" s="33" t="n">
        <v>2305429</v>
      </c>
      <c r="I35" s="33" t="n">
        <v>0</v>
      </c>
      <c r="J35" s="33" t="n">
        <v>0</v>
      </c>
      <c r="K35" s="34" t="n">
        <v>2270</v>
      </c>
      <c r="L35" s="33" t="n">
        <v>1425</v>
      </c>
      <c r="M35" s="33" t="n">
        <v>266</v>
      </c>
      <c r="N35" s="33" t="n">
        <v>547</v>
      </c>
      <c r="O35" s="33" t="n">
        <v>32.601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4489167</v>
      </c>
      <c r="E36" s="21" t="n">
        <v>957760</v>
      </c>
      <c r="F36" s="21" t="n">
        <v>667831</v>
      </c>
      <c r="G36" s="21" t="n">
        <v>2249466</v>
      </c>
      <c r="H36" s="21" t="n">
        <v>614110</v>
      </c>
      <c r="I36" s="21" t="n">
        <v>0</v>
      </c>
      <c r="J36" s="21" t="n">
        <v>0</v>
      </c>
      <c r="K36" s="36" t="n">
        <v>2270</v>
      </c>
      <c r="L36" s="21" t="n">
        <v>1425</v>
      </c>
      <c r="M36" s="21" t="n">
        <v>266</v>
      </c>
      <c r="N36" s="21" t="n">
        <v>547</v>
      </c>
      <c r="O36" s="21" t="n">
        <v>32.601</v>
      </c>
      <c r="P36" s="37"/>
      <c r="Q36" s="37"/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2086329</v>
      </c>
      <c r="E37" s="21" t="n">
        <v>0</v>
      </c>
      <c r="F37" s="21" t="n">
        <v>128303</v>
      </c>
      <c r="G37" s="21" t="n">
        <v>317414</v>
      </c>
      <c r="H37" s="21" t="n">
        <v>1640612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439691</v>
      </c>
      <c r="E38" s="21" t="n">
        <v>0</v>
      </c>
      <c r="F38" s="21" t="n">
        <v>0</v>
      </c>
      <c r="G38" s="21" t="n">
        <v>388984</v>
      </c>
      <c r="H38" s="21" t="n">
        <v>50707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3988702</v>
      </c>
      <c r="E39" s="33" t="n">
        <v>149485</v>
      </c>
      <c r="F39" s="33" t="n">
        <v>119875</v>
      </c>
      <c r="G39" s="33" t="n">
        <v>3214756</v>
      </c>
      <c r="H39" s="33" t="n">
        <v>504586</v>
      </c>
      <c r="I39" s="33" t="n">
        <v>0</v>
      </c>
      <c r="J39" s="33" t="n">
        <v>0</v>
      </c>
      <c r="K39" s="34" t="n">
        <v>1311</v>
      </c>
      <c r="L39" s="33" t="n">
        <v>0</v>
      </c>
      <c r="M39" s="33" t="n">
        <v>47</v>
      </c>
      <c r="N39" s="33" t="n">
        <v>1263</v>
      </c>
      <c r="O39" s="33" t="n">
        <v>0.857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2050238</v>
      </c>
      <c r="E40" s="21" t="n">
        <v>0</v>
      </c>
      <c r="F40" s="21" t="n">
        <v>90167</v>
      </c>
      <c r="G40" s="21" t="n">
        <v>1830570</v>
      </c>
      <c r="H40" s="21" t="n">
        <v>129501</v>
      </c>
      <c r="I40" s="21" t="n">
        <v>0</v>
      </c>
      <c r="J40" s="21" t="n">
        <v>0</v>
      </c>
      <c r="K40" s="36" t="n">
        <v>1311</v>
      </c>
      <c r="L40" s="21" t="n">
        <v>0</v>
      </c>
      <c r="M40" s="21" t="n">
        <v>47</v>
      </c>
      <c r="N40" s="21" t="n">
        <v>1263</v>
      </c>
      <c r="O40" s="21" t="n">
        <v>0.857</v>
      </c>
      <c r="P40" s="37"/>
      <c r="Q40" s="37"/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1326165</v>
      </c>
      <c r="E41" s="21" t="n">
        <v>0</v>
      </c>
      <c r="F41" s="21" t="n">
        <v>0</v>
      </c>
      <c r="G41" s="21" t="n">
        <v>951080</v>
      </c>
      <c r="H41" s="21" t="n">
        <v>375085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612299</v>
      </c>
      <c r="E42" s="21" t="n">
        <v>149485</v>
      </c>
      <c r="F42" s="21" t="n">
        <v>29708</v>
      </c>
      <c r="G42" s="21" t="n">
        <v>433106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1971680</v>
      </c>
      <c r="E43" s="33" t="n">
        <v>475126</v>
      </c>
      <c r="F43" s="33" t="n">
        <v>26546</v>
      </c>
      <c r="G43" s="33" t="n">
        <v>963298</v>
      </c>
      <c r="H43" s="33" t="n">
        <v>506710</v>
      </c>
      <c r="I43" s="33" t="n">
        <v>0</v>
      </c>
      <c r="J43" s="33" t="n">
        <v>0</v>
      </c>
      <c r="K43" s="34" t="n">
        <v>799</v>
      </c>
      <c r="L43" s="33" t="n">
        <v>0</v>
      </c>
      <c r="M43" s="33" t="n">
        <v>18</v>
      </c>
      <c r="N43" s="33" t="n">
        <v>500</v>
      </c>
      <c r="O43" s="33" t="n">
        <v>280.634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1264811</v>
      </c>
      <c r="E44" s="21" t="n">
        <v>0</v>
      </c>
      <c r="F44" s="21" t="n">
        <v>26546</v>
      </c>
      <c r="G44" s="21" t="n">
        <v>919398</v>
      </c>
      <c r="H44" s="21" t="n">
        <v>318867</v>
      </c>
      <c r="I44" s="21" t="n">
        <v>0</v>
      </c>
      <c r="J44" s="21" t="n">
        <v>0</v>
      </c>
      <c r="K44" s="36" t="n">
        <v>799</v>
      </c>
      <c r="L44" s="21" t="n">
        <v>0</v>
      </c>
      <c r="M44" s="21" t="n">
        <v>18</v>
      </c>
      <c r="N44" s="21" t="n">
        <v>500</v>
      </c>
      <c r="O44" s="21" t="n">
        <v>280.634</v>
      </c>
      <c r="P44" s="37"/>
      <c r="Q44" s="37"/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231743</v>
      </c>
      <c r="E45" s="21" t="n">
        <v>0</v>
      </c>
      <c r="F45" s="21" t="n">
        <v>0</v>
      </c>
      <c r="G45" s="21" t="n">
        <v>43900</v>
      </c>
      <c r="H45" s="21" t="n">
        <v>187843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475126</v>
      </c>
      <c r="E46" s="21" t="n">
        <v>475126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5623123</v>
      </c>
      <c r="E47" s="33" t="n">
        <v>2088751</v>
      </c>
      <c r="F47" s="33" t="n">
        <v>34708</v>
      </c>
      <c r="G47" s="33" t="n">
        <v>2220040</v>
      </c>
      <c r="H47" s="33" t="n">
        <v>1279624</v>
      </c>
      <c r="I47" s="33" t="n">
        <v>0</v>
      </c>
      <c r="J47" s="33" t="n">
        <v>0</v>
      </c>
      <c r="K47" s="34" t="n">
        <v>3434</v>
      </c>
      <c r="L47" s="33" t="n">
        <v>2564</v>
      </c>
      <c r="M47" s="33" t="n">
        <v>0</v>
      </c>
      <c r="N47" s="33" t="n">
        <v>828</v>
      </c>
      <c r="O47" s="33" t="n">
        <v>42.927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4025651</v>
      </c>
      <c r="E48" s="21" t="n">
        <v>1966507</v>
      </c>
      <c r="F48" s="21" t="n">
        <v>0</v>
      </c>
      <c r="G48" s="21" t="n">
        <v>1922066</v>
      </c>
      <c r="H48" s="21" t="n">
        <v>137078</v>
      </c>
      <c r="I48" s="21" t="n">
        <v>0</v>
      </c>
      <c r="J48" s="21" t="n">
        <v>0</v>
      </c>
      <c r="K48" s="36" t="n">
        <v>3434</v>
      </c>
      <c r="L48" s="21" t="n">
        <v>2564</v>
      </c>
      <c r="M48" s="21" t="n">
        <v>0</v>
      </c>
      <c r="N48" s="21" t="n">
        <v>828</v>
      </c>
      <c r="O48" s="21" t="n">
        <v>42.927</v>
      </c>
      <c r="P48" s="37"/>
      <c r="Q48" s="37"/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1187315</v>
      </c>
      <c r="E49" s="21" t="n">
        <v>0</v>
      </c>
      <c r="F49" s="21" t="n">
        <v>0</v>
      </c>
      <c r="G49" s="21" t="n">
        <v>44769</v>
      </c>
      <c r="H49" s="21" t="n">
        <v>1142546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410157</v>
      </c>
      <c r="E50" s="21" t="n">
        <v>122244</v>
      </c>
      <c r="F50" s="21" t="n">
        <v>34708</v>
      </c>
      <c r="G50" s="21" t="n">
        <v>253205</v>
      </c>
      <c r="H50" s="21" t="n">
        <v>0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1088858</v>
      </c>
      <c r="E51" s="33" t="n">
        <v>24580</v>
      </c>
      <c r="F51" s="33" t="n">
        <v>0</v>
      </c>
      <c r="G51" s="33" t="n">
        <v>604427</v>
      </c>
      <c r="H51" s="33" t="n">
        <v>459851</v>
      </c>
      <c r="I51" s="33" t="n">
        <v>0</v>
      </c>
      <c r="J51" s="33" t="n">
        <v>0</v>
      </c>
      <c r="K51" s="34" t="n">
        <v>574</v>
      </c>
      <c r="L51" s="33" t="n">
        <v>0</v>
      </c>
      <c r="M51" s="33" t="n">
        <v>0</v>
      </c>
      <c r="N51" s="33" t="n">
        <v>574</v>
      </c>
      <c r="O51" s="33" t="n">
        <v>0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661935</v>
      </c>
      <c r="E52" s="21" t="n">
        <v>0</v>
      </c>
      <c r="F52" s="21" t="n">
        <v>0</v>
      </c>
      <c r="G52" s="21" t="n">
        <v>566492</v>
      </c>
      <c r="H52" s="21" t="n">
        <v>95443</v>
      </c>
      <c r="I52" s="21" t="n">
        <v>0</v>
      </c>
      <c r="J52" s="21" t="n">
        <v>0</v>
      </c>
      <c r="K52" s="36" t="n">
        <v>574</v>
      </c>
      <c r="L52" s="21" t="n">
        <v>0</v>
      </c>
      <c r="M52" s="21" t="n">
        <v>0</v>
      </c>
      <c r="N52" s="21" t="n">
        <v>574</v>
      </c>
      <c r="O52" s="21" t="n">
        <v>0</v>
      </c>
      <c r="P52" s="37"/>
      <c r="Q52" s="37"/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268158</v>
      </c>
      <c r="E53" s="21" t="n">
        <v>0</v>
      </c>
      <c r="F53" s="21" t="n">
        <v>0</v>
      </c>
      <c r="G53" s="21" t="n">
        <v>19803</v>
      </c>
      <c r="H53" s="21" t="n">
        <v>248355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158765</v>
      </c>
      <c r="E54" s="21" t="n">
        <v>24580</v>
      </c>
      <c r="F54" s="21" t="n">
        <v>0</v>
      </c>
      <c r="G54" s="21" t="n">
        <v>18132</v>
      </c>
      <c r="H54" s="21" t="n">
        <v>116053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11444282</v>
      </c>
      <c r="E55" s="33" t="n">
        <v>0</v>
      </c>
      <c r="F55" s="33" t="n">
        <v>11030</v>
      </c>
      <c r="G55" s="33" t="n">
        <v>4248807</v>
      </c>
      <c r="H55" s="33" t="n">
        <v>7184446</v>
      </c>
      <c r="I55" s="33" t="n">
        <v>0</v>
      </c>
      <c r="J55" s="33" t="n">
        <v>0</v>
      </c>
      <c r="K55" s="34" t="n">
        <v>2111</v>
      </c>
      <c r="L55" s="33" t="n">
        <v>0</v>
      </c>
      <c r="M55" s="33" t="n">
        <v>0</v>
      </c>
      <c r="N55" s="33" t="n">
        <v>1378</v>
      </c>
      <c r="O55" s="33" t="n">
        <v>733.843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6928963</v>
      </c>
      <c r="E56" s="21" t="n">
        <v>0</v>
      </c>
      <c r="F56" s="21" t="n">
        <v>11030</v>
      </c>
      <c r="G56" s="21" t="n">
        <v>3065610</v>
      </c>
      <c r="H56" s="21" t="n">
        <v>3852323</v>
      </c>
      <c r="I56" s="21" t="n">
        <v>0</v>
      </c>
      <c r="J56" s="21" t="n">
        <v>0</v>
      </c>
      <c r="K56" s="36" t="n">
        <v>2111</v>
      </c>
      <c r="L56" s="21" t="n">
        <v>0</v>
      </c>
      <c r="M56" s="21" t="n">
        <v>0</v>
      </c>
      <c r="N56" s="21" t="n">
        <v>1378</v>
      </c>
      <c r="O56" s="21" t="n">
        <v>733.843</v>
      </c>
      <c r="P56" s="37"/>
      <c r="Q56" s="37"/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3544770</v>
      </c>
      <c r="E57" s="21" t="n">
        <v>0</v>
      </c>
      <c r="F57" s="21" t="n">
        <v>0</v>
      </c>
      <c r="G57" s="21" t="n">
        <v>1075635</v>
      </c>
      <c r="H57" s="21" t="n">
        <v>2469136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970549</v>
      </c>
      <c r="E58" s="21" t="n">
        <v>0</v>
      </c>
      <c r="F58" s="21" t="n">
        <v>0</v>
      </c>
      <c r="G58" s="21" t="n">
        <v>107562</v>
      </c>
      <c r="H58" s="21" t="n">
        <v>862987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15380522</v>
      </c>
      <c r="E59" s="33" t="n">
        <v>1722599</v>
      </c>
      <c r="F59" s="33" t="n">
        <v>0</v>
      </c>
      <c r="G59" s="33" t="n">
        <v>2964471</v>
      </c>
      <c r="H59" s="33" t="n">
        <v>10693452</v>
      </c>
      <c r="I59" s="33" t="n">
        <v>0</v>
      </c>
      <c r="J59" s="33" t="n">
        <v>0</v>
      </c>
      <c r="K59" s="34" t="n">
        <v>1791</v>
      </c>
      <c r="L59" s="33" t="n">
        <v>1570</v>
      </c>
      <c r="M59" s="33" t="n">
        <v>0</v>
      </c>
      <c r="N59" s="33" t="n">
        <v>139</v>
      </c>
      <c r="O59" s="33" t="n">
        <v>81.819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5648736</v>
      </c>
      <c r="E60" s="21" t="n">
        <v>1722599</v>
      </c>
      <c r="F60" s="21" t="n">
        <v>0</v>
      </c>
      <c r="G60" s="21" t="n">
        <v>2206051</v>
      </c>
      <c r="H60" s="21" t="n">
        <v>1720086</v>
      </c>
      <c r="I60" s="21" t="n">
        <v>0</v>
      </c>
      <c r="J60" s="21" t="n">
        <v>0</v>
      </c>
      <c r="K60" s="36" t="n">
        <v>1791</v>
      </c>
      <c r="L60" s="21" t="n">
        <v>1570</v>
      </c>
      <c r="M60" s="21" t="n">
        <v>0</v>
      </c>
      <c r="N60" s="21" t="n">
        <v>139</v>
      </c>
      <c r="O60" s="21" t="n">
        <v>81.819</v>
      </c>
      <c r="P60" s="37"/>
      <c r="Q60" s="37"/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8528615</v>
      </c>
      <c r="E61" s="21" t="n">
        <v>0</v>
      </c>
      <c r="F61" s="21" t="n">
        <v>0</v>
      </c>
      <c r="G61" s="21" t="n">
        <v>758420</v>
      </c>
      <c r="H61" s="21" t="n">
        <v>7770195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1203171</v>
      </c>
      <c r="E62" s="21" t="n">
        <v>0</v>
      </c>
      <c r="F62" s="21" t="n">
        <v>0</v>
      </c>
      <c r="G62" s="21" t="n">
        <v>0</v>
      </c>
      <c r="H62" s="21" t="n">
        <v>1203171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3992286</v>
      </c>
      <c r="E63" s="33" t="n">
        <v>508234</v>
      </c>
      <c r="F63" s="33" t="n">
        <v>0</v>
      </c>
      <c r="G63" s="33" t="n">
        <v>2912743</v>
      </c>
      <c r="H63" s="33" t="n">
        <v>571309</v>
      </c>
      <c r="I63" s="33" t="n">
        <v>0</v>
      </c>
      <c r="J63" s="33" t="n">
        <v>0</v>
      </c>
      <c r="K63" s="34" t="n">
        <v>810</v>
      </c>
      <c r="L63" s="33" t="n">
        <v>0</v>
      </c>
      <c r="M63" s="33" t="n">
        <v>0</v>
      </c>
      <c r="N63" s="33" t="n">
        <v>810</v>
      </c>
      <c r="O63" s="33" t="n">
        <v>0.558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2728740</v>
      </c>
      <c r="E64" s="21" t="n">
        <v>0</v>
      </c>
      <c r="F64" s="21" t="n">
        <v>0</v>
      </c>
      <c r="G64" s="21" t="n">
        <v>2706022</v>
      </c>
      <c r="H64" s="21" t="n">
        <v>22718</v>
      </c>
      <c r="I64" s="21" t="n">
        <v>0</v>
      </c>
      <c r="J64" s="21" t="n">
        <v>0</v>
      </c>
      <c r="K64" s="36" t="n">
        <v>810</v>
      </c>
      <c r="L64" s="21" t="n">
        <v>0</v>
      </c>
      <c r="M64" s="21" t="n">
        <v>0</v>
      </c>
      <c r="N64" s="21" t="n">
        <v>810</v>
      </c>
      <c r="O64" s="21" t="n">
        <v>0.558</v>
      </c>
      <c r="P64" s="37"/>
      <c r="Q64" s="37"/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755312</v>
      </c>
      <c r="E65" s="21" t="n">
        <v>0</v>
      </c>
      <c r="F65" s="21" t="n">
        <v>0</v>
      </c>
      <c r="G65" s="21" t="n">
        <v>206721</v>
      </c>
      <c r="H65" s="21" t="n">
        <v>548591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508234</v>
      </c>
      <c r="E66" s="21" t="n">
        <v>508234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3680215</v>
      </c>
      <c r="E67" s="33" t="n">
        <v>103503</v>
      </c>
      <c r="F67" s="33" t="n">
        <v>0</v>
      </c>
      <c r="G67" s="33" t="n">
        <v>856010</v>
      </c>
      <c r="H67" s="33" t="n">
        <v>2720702</v>
      </c>
      <c r="I67" s="33" t="n">
        <v>0</v>
      </c>
      <c r="J67" s="33" t="n">
        <v>0</v>
      </c>
      <c r="K67" s="34" t="n">
        <v>69</v>
      </c>
      <c r="L67" s="33" t="n">
        <v>0</v>
      </c>
      <c r="M67" s="33" t="n">
        <v>0</v>
      </c>
      <c r="N67" s="33" t="n">
        <v>69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711482</v>
      </c>
      <c r="E68" s="21" t="n">
        <v>0</v>
      </c>
      <c r="F68" s="21" t="n">
        <v>0</v>
      </c>
      <c r="G68" s="21" t="n">
        <v>315247</v>
      </c>
      <c r="H68" s="21" t="n">
        <v>396235</v>
      </c>
      <c r="I68" s="21" t="n">
        <v>0</v>
      </c>
      <c r="J68" s="21" t="n">
        <v>0</v>
      </c>
      <c r="K68" s="36" t="n">
        <v>69</v>
      </c>
      <c r="L68" s="21" t="n">
        <v>0</v>
      </c>
      <c r="M68" s="21" t="n">
        <v>0</v>
      </c>
      <c r="N68" s="21" t="n">
        <v>69</v>
      </c>
      <c r="O68" s="21" t="n">
        <v>0</v>
      </c>
      <c r="P68" s="37"/>
      <c r="Q68" s="37"/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2543478</v>
      </c>
      <c r="E69" s="21" t="n">
        <v>0</v>
      </c>
      <c r="F69" s="21" t="n">
        <v>0</v>
      </c>
      <c r="G69" s="21" t="n">
        <v>219011</v>
      </c>
      <c r="H69" s="21" t="n">
        <v>2324467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425255</v>
      </c>
      <c r="E70" s="21" t="n">
        <v>103503</v>
      </c>
      <c r="F70" s="21" t="n">
        <v>0</v>
      </c>
      <c r="G70" s="21" t="n">
        <v>321752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2659935</v>
      </c>
      <c r="E71" s="33" t="n">
        <v>8340</v>
      </c>
      <c r="F71" s="33" t="n">
        <v>0</v>
      </c>
      <c r="G71" s="33" t="n">
        <v>807231</v>
      </c>
      <c r="H71" s="33" t="n">
        <v>1844364</v>
      </c>
      <c r="I71" s="33" t="n">
        <v>0</v>
      </c>
      <c r="J71" s="33" t="n">
        <v>0</v>
      </c>
      <c r="K71" s="34" t="n">
        <v>222</v>
      </c>
      <c r="L71" s="33" t="n">
        <v>0</v>
      </c>
      <c r="M71" s="33" t="n">
        <v>0</v>
      </c>
      <c r="N71" s="33" t="n">
        <v>54</v>
      </c>
      <c r="O71" s="33" t="n">
        <v>167.896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1122111</v>
      </c>
      <c r="E72" s="21" t="n">
        <v>8340</v>
      </c>
      <c r="F72" s="21" t="n">
        <v>0</v>
      </c>
      <c r="G72" s="21" t="n">
        <v>706019</v>
      </c>
      <c r="H72" s="21" t="n">
        <v>407752</v>
      </c>
      <c r="I72" s="21" t="n">
        <v>0</v>
      </c>
      <c r="J72" s="21" t="n">
        <v>0</v>
      </c>
      <c r="K72" s="36" t="n">
        <v>222</v>
      </c>
      <c r="L72" s="21" t="n">
        <v>0</v>
      </c>
      <c r="M72" s="21" t="n">
        <v>0</v>
      </c>
      <c r="N72" s="21" t="n">
        <v>54</v>
      </c>
      <c r="O72" s="21" t="n">
        <v>167.896</v>
      </c>
      <c r="P72" s="37"/>
      <c r="Q72" s="37"/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1384182</v>
      </c>
      <c r="E73" s="21" t="n">
        <v>0</v>
      </c>
      <c r="F73" s="21" t="n">
        <v>0</v>
      </c>
      <c r="G73" s="21" t="n">
        <v>97047</v>
      </c>
      <c r="H73" s="21" t="n">
        <v>1287135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153642</v>
      </c>
      <c r="E74" s="21" t="n">
        <v>0</v>
      </c>
      <c r="F74" s="21" t="n">
        <v>0</v>
      </c>
      <c r="G74" s="21" t="n">
        <v>4165</v>
      </c>
      <c r="H74" s="21" t="n">
        <v>149477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14258542</v>
      </c>
      <c r="E75" s="33" t="n">
        <v>19767</v>
      </c>
      <c r="F75" s="33" t="n">
        <v>39173</v>
      </c>
      <c r="G75" s="33" t="n">
        <v>6417200</v>
      </c>
      <c r="H75" s="33" t="n">
        <v>7782402</v>
      </c>
      <c r="I75" s="33" t="n">
        <v>0</v>
      </c>
      <c r="J75" s="33" t="n">
        <v>0</v>
      </c>
      <c r="K75" s="34" t="n">
        <v>3078</v>
      </c>
      <c r="L75" s="33" t="n">
        <v>0</v>
      </c>
      <c r="M75" s="33" t="n">
        <v>0</v>
      </c>
      <c r="N75" s="33" t="n">
        <v>3063</v>
      </c>
      <c r="O75" s="33" t="n">
        <v>14.992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5811231</v>
      </c>
      <c r="E76" s="21" t="n">
        <v>0</v>
      </c>
      <c r="F76" s="21" t="n">
        <v>0</v>
      </c>
      <c r="G76" s="21" t="n">
        <v>5639652</v>
      </c>
      <c r="H76" s="21" t="n">
        <v>171579</v>
      </c>
      <c r="I76" s="21" t="n">
        <v>0</v>
      </c>
      <c r="J76" s="21" t="n">
        <v>0</v>
      </c>
      <c r="K76" s="36" t="n">
        <v>3078</v>
      </c>
      <c r="L76" s="21" t="n">
        <v>0</v>
      </c>
      <c r="M76" s="21" t="n">
        <v>0</v>
      </c>
      <c r="N76" s="21" t="n">
        <v>3063</v>
      </c>
      <c r="O76" s="21" t="n">
        <v>14.992</v>
      </c>
      <c r="P76" s="37"/>
      <c r="Q76" s="37"/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8030569</v>
      </c>
      <c r="E77" s="21" t="n">
        <v>0</v>
      </c>
      <c r="F77" s="21" t="n">
        <v>0</v>
      </c>
      <c r="G77" s="21" t="n">
        <v>419746</v>
      </c>
      <c r="H77" s="21" t="n">
        <v>7610823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416742</v>
      </c>
      <c r="E78" s="21" t="n">
        <v>19767</v>
      </c>
      <c r="F78" s="21" t="n">
        <v>39173</v>
      </c>
      <c r="G78" s="21" t="n">
        <v>357802</v>
      </c>
      <c r="H78" s="21" t="n">
        <v>0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18637659</v>
      </c>
      <c r="E79" s="33" t="n">
        <v>1237182</v>
      </c>
      <c r="F79" s="33" t="n">
        <v>0</v>
      </c>
      <c r="G79" s="33" t="n">
        <v>8229741</v>
      </c>
      <c r="H79" s="33" t="n">
        <v>9170736</v>
      </c>
      <c r="I79" s="33" t="n">
        <v>0</v>
      </c>
      <c r="J79" s="33" t="n">
        <v>0</v>
      </c>
      <c r="K79" s="34" t="n">
        <v>2286</v>
      </c>
      <c r="L79" s="33" t="n">
        <v>83</v>
      </c>
      <c r="M79" s="33" t="n">
        <v>0</v>
      </c>
      <c r="N79" s="33" t="n">
        <v>2053</v>
      </c>
      <c r="O79" s="33" t="n">
        <v>150.199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5945336</v>
      </c>
      <c r="E80" s="21" t="n">
        <v>61462</v>
      </c>
      <c r="F80" s="21" t="n">
        <v>0</v>
      </c>
      <c r="G80" s="21" t="n">
        <v>4525784</v>
      </c>
      <c r="H80" s="21" t="n">
        <v>1358090</v>
      </c>
      <c r="I80" s="21" t="n">
        <v>0</v>
      </c>
      <c r="J80" s="21" t="n">
        <v>0</v>
      </c>
      <c r="K80" s="36" t="n">
        <v>2286</v>
      </c>
      <c r="L80" s="21" t="n">
        <v>83</v>
      </c>
      <c r="M80" s="21" t="n">
        <v>0</v>
      </c>
      <c r="N80" s="21" t="n">
        <v>2053</v>
      </c>
      <c r="O80" s="21" t="n">
        <v>150.199</v>
      </c>
      <c r="P80" s="37"/>
      <c r="Q80" s="37"/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10714769</v>
      </c>
      <c r="E81" s="21" t="n">
        <v>308472</v>
      </c>
      <c r="F81" s="21" t="n">
        <v>0</v>
      </c>
      <c r="G81" s="21" t="n">
        <v>2597165</v>
      </c>
      <c r="H81" s="21" t="n">
        <v>7809132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1977554</v>
      </c>
      <c r="E82" s="21" t="n">
        <v>867248</v>
      </c>
      <c r="F82" s="21" t="n">
        <v>0</v>
      </c>
      <c r="G82" s="21" t="n">
        <v>1106792</v>
      </c>
      <c r="H82" s="21" t="n">
        <v>3514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13924845</v>
      </c>
      <c r="E83" s="33" t="n">
        <v>1020439</v>
      </c>
      <c r="F83" s="33" t="n">
        <v>0</v>
      </c>
      <c r="G83" s="33" t="n">
        <v>6256924</v>
      </c>
      <c r="H83" s="33" t="n">
        <v>6647482</v>
      </c>
      <c r="I83" s="33" t="n">
        <v>0</v>
      </c>
      <c r="J83" s="33" t="n">
        <v>0</v>
      </c>
      <c r="K83" s="34" t="n">
        <v>1709</v>
      </c>
      <c r="L83" s="33" t="n">
        <v>0</v>
      </c>
      <c r="M83" s="33" t="n">
        <v>0</v>
      </c>
      <c r="N83" s="33" t="n">
        <v>1582</v>
      </c>
      <c r="O83" s="33" t="n">
        <v>127.649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2867198</v>
      </c>
      <c r="E84" s="21" t="n">
        <v>0</v>
      </c>
      <c r="F84" s="21" t="n">
        <v>0</v>
      </c>
      <c r="G84" s="21" t="n">
        <v>2209746</v>
      </c>
      <c r="H84" s="21" t="n">
        <v>657452</v>
      </c>
      <c r="I84" s="21" t="n">
        <v>0</v>
      </c>
      <c r="J84" s="21" t="n">
        <v>0</v>
      </c>
      <c r="K84" s="36" t="n">
        <v>1709</v>
      </c>
      <c r="L84" s="21" t="n">
        <v>0</v>
      </c>
      <c r="M84" s="21" t="n">
        <v>0</v>
      </c>
      <c r="N84" s="21" t="n">
        <v>1582</v>
      </c>
      <c r="O84" s="21" t="n">
        <v>127.649</v>
      </c>
      <c r="P84" s="37"/>
      <c r="Q84" s="37"/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9111104</v>
      </c>
      <c r="E85" s="21" t="n">
        <v>0</v>
      </c>
      <c r="F85" s="21" t="n">
        <v>0</v>
      </c>
      <c r="G85" s="21" t="n">
        <v>3121354</v>
      </c>
      <c r="H85" s="21" t="n">
        <v>5989750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1946543</v>
      </c>
      <c r="E86" s="21" t="n">
        <v>1020439</v>
      </c>
      <c r="F86" s="21" t="n">
        <v>0</v>
      </c>
      <c r="G86" s="21" t="n">
        <v>925824</v>
      </c>
      <c r="H86" s="21" t="n">
        <v>280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8321604</v>
      </c>
      <c r="E87" s="33" t="n">
        <v>0</v>
      </c>
      <c r="F87" s="33" t="n">
        <v>0</v>
      </c>
      <c r="G87" s="33" t="n">
        <v>6081646</v>
      </c>
      <c r="H87" s="33" t="n">
        <v>2239958</v>
      </c>
      <c r="I87" s="33" t="n">
        <v>0</v>
      </c>
      <c r="J87" s="33" t="n">
        <v>0</v>
      </c>
      <c r="K87" s="34" t="n">
        <v>4394</v>
      </c>
      <c r="L87" s="33" t="n">
        <v>0</v>
      </c>
      <c r="M87" s="33" t="n">
        <v>0</v>
      </c>
      <c r="N87" s="33" t="n">
        <v>4242</v>
      </c>
      <c r="O87" s="33" t="n">
        <v>152.202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6455493</v>
      </c>
      <c r="E88" s="21" t="n">
        <v>0</v>
      </c>
      <c r="F88" s="21" t="n">
        <v>0</v>
      </c>
      <c r="G88" s="21" t="n">
        <v>5987180</v>
      </c>
      <c r="H88" s="21" t="n">
        <v>468313</v>
      </c>
      <c r="I88" s="21" t="n">
        <v>0</v>
      </c>
      <c r="J88" s="21" t="n">
        <v>0</v>
      </c>
      <c r="K88" s="36" t="n">
        <v>4394</v>
      </c>
      <c r="L88" s="21" t="n">
        <v>0</v>
      </c>
      <c r="M88" s="21" t="n">
        <v>0</v>
      </c>
      <c r="N88" s="21" t="n">
        <v>4242</v>
      </c>
      <c r="O88" s="21" t="n">
        <v>152.202</v>
      </c>
      <c r="P88" s="37"/>
      <c r="Q88" s="37"/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1369900</v>
      </c>
      <c r="E89" s="21" t="n">
        <v>0</v>
      </c>
      <c r="F89" s="21" t="n">
        <v>0</v>
      </c>
      <c r="G89" s="21" t="n">
        <v>36280</v>
      </c>
      <c r="H89" s="21" t="n">
        <v>1333620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496211</v>
      </c>
      <c r="E90" s="21" t="n">
        <v>0</v>
      </c>
      <c r="F90" s="21" t="n">
        <v>0</v>
      </c>
      <c r="G90" s="21" t="n">
        <v>58186</v>
      </c>
      <c r="H90" s="21" t="n">
        <v>438025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4852250</v>
      </c>
      <c r="E91" s="33" t="n">
        <v>920568</v>
      </c>
      <c r="F91" s="33" t="n">
        <v>0</v>
      </c>
      <c r="G91" s="33" t="n">
        <v>3418495</v>
      </c>
      <c r="H91" s="33" t="n">
        <v>513187</v>
      </c>
      <c r="I91" s="33" t="n">
        <v>0</v>
      </c>
      <c r="J91" s="33" t="n">
        <v>0</v>
      </c>
      <c r="K91" s="34" t="n">
        <v>6287</v>
      </c>
      <c r="L91" s="33" t="n">
        <v>807</v>
      </c>
      <c r="M91" s="33" t="n">
        <v>0</v>
      </c>
      <c r="N91" s="33" t="n">
        <v>5480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4070632</v>
      </c>
      <c r="E92" s="21" t="n">
        <v>731405</v>
      </c>
      <c r="F92" s="21" t="n">
        <v>0</v>
      </c>
      <c r="G92" s="21" t="n">
        <v>3278151</v>
      </c>
      <c r="H92" s="21" t="n">
        <v>61076</v>
      </c>
      <c r="I92" s="21" t="n">
        <v>0</v>
      </c>
      <c r="J92" s="21" t="n">
        <v>0</v>
      </c>
      <c r="K92" s="36" t="n">
        <v>6287</v>
      </c>
      <c r="L92" s="21" t="n">
        <v>807</v>
      </c>
      <c r="M92" s="21" t="n">
        <v>0</v>
      </c>
      <c r="N92" s="21" t="n">
        <v>5480</v>
      </c>
      <c r="O92" s="21" t="n">
        <v>0</v>
      </c>
      <c r="P92" s="37"/>
      <c r="Q92" s="37"/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456455</v>
      </c>
      <c r="E93" s="21" t="n">
        <v>3162</v>
      </c>
      <c r="F93" s="21" t="n">
        <v>0</v>
      </c>
      <c r="G93" s="21" t="n">
        <v>1182</v>
      </c>
      <c r="H93" s="21" t="n">
        <v>452111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325163</v>
      </c>
      <c r="E94" s="21" t="n">
        <v>186001</v>
      </c>
      <c r="F94" s="21" t="n">
        <v>0</v>
      </c>
      <c r="G94" s="21" t="n">
        <v>139162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14214802</v>
      </c>
      <c r="E95" s="33" t="n">
        <v>1471116</v>
      </c>
      <c r="F95" s="33" t="n">
        <v>0</v>
      </c>
      <c r="G95" s="33" t="n">
        <v>6391272</v>
      </c>
      <c r="H95" s="33" t="n">
        <v>6352413</v>
      </c>
      <c r="I95" s="33" t="n">
        <v>0</v>
      </c>
      <c r="J95" s="33" t="n">
        <v>0</v>
      </c>
      <c r="K95" s="34" t="n">
        <v>2510</v>
      </c>
      <c r="L95" s="33" t="n">
        <v>0</v>
      </c>
      <c r="M95" s="33" t="n">
        <v>0</v>
      </c>
      <c r="N95" s="33" t="n">
        <v>2332</v>
      </c>
      <c r="O95" s="33" t="n">
        <v>177.834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7127713</v>
      </c>
      <c r="E96" s="21" t="n">
        <v>0</v>
      </c>
      <c r="F96" s="21" t="n">
        <v>0</v>
      </c>
      <c r="G96" s="21" t="n">
        <v>6321378</v>
      </c>
      <c r="H96" s="21" t="n">
        <v>806335</v>
      </c>
      <c r="I96" s="21" t="n">
        <v>0</v>
      </c>
      <c r="J96" s="21" t="n">
        <v>0</v>
      </c>
      <c r="K96" s="36" t="n">
        <v>2510</v>
      </c>
      <c r="L96" s="21" t="n">
        <v>0</v>
      </c>
      <c r="M96" s="21" t="n">
        <v>0</v>
      </c>
      <c r="N96" s="21" t="n">
        <v>2332</v>
      </c>
      <c r="O96" s="21" t="n">
        <v>177.834</v>
      </c>
      <c r="P96" s="37"/>
      <c r="Q96" s="37"/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5547692</v>
      </c>
      <c r="E97" s="21" t="n">
        <v>3906</v>
      </c>
      <c r="F97" s="21" t="n">
        <v>0</v>
      </c>
      <c r="G97" s="21" t="n">
        <v>876</v>
      </c>
      <c r="H97" s="21" t="n">
        <v>5542909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1539397</v>
      </c>
      <c r="E98" s="21" t="n">
        <v>1467210</v>
      </c>
      <c r="F98" s="21" t="n">
        <v>0</v>
      </c>
      <c r="G98" s="21" t="n">
        <v>69018</v>
      </c>
      <c r="H98" s="21" t="n">
        <v>3169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12909039</v>
      </c>
      <c r="E99" s="33" t="n">
        <v>11883095</v>
      </c>
      <c r="F99" s="33" t="n">
        <v>0</v>
      </c>
      <c r="G99" s="33" t="n">
        <v>1023747</v>
      </c>
      <c r="H99" s="33" t="n">
        <v>2197</v>
      </c>
      <c r="I99" s="33" t="n">
        <v>0</v>
      </c>
      <c r="J99" s="33" t="n">
        <v>0</v>
      </c>
      <c r="K99" s="34" t="n">
        <v>6310</v>
      </c>
      <c r="L99" s="33" t="n">
        <v>5838</v>
      </c>
      <c r="M99" s="33" t="n">
        <v>0</v>
      </c>
      <c r="N99" s="33" t="n">
        <v>470</v>
      </c>
      <c r="O99" s="33" t="n">
        <v>2.646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12028254</v>
      </c>
      <c r="E100" s="21" t="n">
        <v>11002310</v>
      </c>
      <c r="F100" s="21" t="n">
        <v>0</v>
      </c>
      <c r="G100" s="21" t="n">
        <v>1023747</v>
      </c>
      <c r="H100" s="21" t="n">
        <v>2197</v>
      </c>
      <c r="I100" s="21" t="n">
        <v>0</v>
      </c>
      <c r="J100" s="21" t="n">
        <v>0</v>
      </c>
      <c r="K100" s="36" t="n">
        <v>6310</v>
      </c>
      <c r="L100" s="21" t="n">
        <v>5838</v>
      </c>
      <c r="M100" s="21" t="n">
        <v>0</v>
      </c>
      <c r="N100" s="21" t="n">
        <v>470</v>
      </c>
      <c r="O100" s="21" t="n">
        <v>2.646</v>
      </c>
      <c r="P100" s="37"/>
      <c r="Q100" s="37"/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18556</v>
      </c>
      <c r="E101" s="21" t="n">
        <v>18556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862229</v>
      </c>
      <c r="E102" s="21" t="n">
        <v>862229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535916</v>
      </c>
      <c r="E103" s="33" t="n">
        <v>530234</v>
      </c>
      <c r="F103" s="33" t="n">
        <v>0</v>
      </c>
      <c r="G103" s="33" t="n">
        <v>5682</v>
      </c>
      <c r="H103" s="33" t="n">
        <v>0</v>
      </c>
      <c r="I103" s="33" t="n">
        <v>0</v>
      </c>
      <c r="J103" s="33" t="n">
        <v>0</v>
      </c>
      <c r="K103" s="34" t="n">
        <v>235</v>
      </c>
      <c r="L103" s="33" t="n">
        <v>235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498623</v>
      </c>
      <c r="E104" s="21" t="n">
        <v>493885</v>
      </c>
      <c r="F104" s="21" t="n">
        <v>0</v>
      </c>
      <c r="G104" s="21" t="n">
        <v>4738</v>
      </c>
      <c r="H104" s="21" t="n">
        <v>0</v>
      </c>
      <c r="I104" s="21" t="n">
        <v>0</v>
      </c>
      <c r="J104" s="21" t="n">
        <v>0</v>
      </c>
      <c r="K104" s="36" t="n">
        <v>235</v>
      </c>
      <c r="L104" s="21" t="n">
        <v>235</v>
      </c>
      <c r="M104" s="21" t="n">
        <v>0</v>
      </c>
      <c r="N104" s="21" t="n">
        <v>0</v>
      </c>
      <c r="O104" s="21" t="n">
        <v>0</v>
      </c>
      <c r="P104" s="37"/>
      <c r="Q104" s="37"/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37293</v>
      </c>
      <c r="E106" s="21" t="n">
        <v>36349</v>
      </c>
      <c r="F106" s="21" t="n">
        <v>0</v>
      </c>
      <c r="G106" s="21" t="n">
        <v>944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7079160</v>
      </c>
      <c r="E107" s="33" t="n">
        <v>110414</v>
      </c>
      <c r="F107" s="33" t="n">
        <v>71471</v>
      </c>
      <c r="G107" s="33" t="n">
        <v>5580967</v>
      </c>
      <c r="H107" s="33" t="n">
        <v>1316308</v>
      </c>
      <c r="I107" s="33" t="n">
        <v>0</v>
      </c>
      <c r="J107" s="33" t="n">
        <v>0</v>
      </c>
      <c r="K107" s="34" t="n">
        <v>4495</v>
      </c>
      <c r="L107" s="33" t="n">
        <v>0</v>
      </c>
      <c r="M107" s="33" t="n">
        <v>0</v>
      </c>
      <c r="N107" s="33" t="n">
        <v>4480</v>
      </c>
      <c r="O107" s="33" t="n">
        <v>14.349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5550504</v>
      </c>
      <c r="E108" s="21" t="n">
        <v>0</v>
      </c>
      <c r="F108" s="21" t="n">
        <v>0</v>
      </c>
      <c r="G108" s="21" t="n">
        <v>5282604</v>
      </c>
      <c r="H108" s="21" t="n">
        <v>267900</v>
      </c>
      <c r="I108" s="21" t="n">
        <v>0</v>
      </c>
      <c r="J108" s="21" t="n">
        <v>0</v>
      </c>
      <c r="K108" s="36" t="n">
        <v>4495</v>
      </c>
      <c r="L108" s="21" t="n">
        <v>0</v>
      </c>
      <c r="M108" s="21" t="n">
        <v>0</v>
      </c>
      <c r="N108" s="21" t="n">
        <v>4480</v>
      </c>
      <c r="O108" s="21" t="n">
        <v>14.349</v>
      </c>
      <c r="P108" s="37"/>
      <c r="Q108" s="37"/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1160782</v>
      </c>
      <c r="E109" s="21" t="n">
        <v>0</v>
      </c>
      <c r="F109" s="21" t="n">
        <v>0</v>
      </c>
      <c r="G109" s="21" t="n">
        <v>114381</v>
      </c>
      <c r="H109" s="21" t="n">
        <v>1046401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367874</v>
      </c>
      <c r="E110" s="21" t="n">
        <v>110414</v>
      </c>
      <c r="F110" s="21" t="n">
        <v>71471</v>
      </c>
      <c r="G110" s="21" t="n">
        <v>183982</v>
      </c>
      <c r="H110" s="21" t="n">
        <v>2007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0</v>
      </c>
      <c r="E111" s="33" t="n">
        <v>0</v>
      </c>
      <c r="F111" s="33" t="n">
        <v>0</v>
      </c>
      <c r="G111" s="33" t="n">
        <v>0</v>
      </c>
      <c r="H111" s="33" t="n">
        <v>0</v>
      </c>
      <c r="I111" s="33" t="n">
        <v>0</v>
      </c>
      <c r="J111" s="33" t="n">
        <v>0</v>
      </c>
      <c r="K111" s="34" t="n">
        <v>0</v>
      </c>
      <c r="L111" s="33" t="n">
        <v>0</v>
      </c>
      <c r="M111" s="33" t="n">
        <v>0</v>
      </c>
      <c r="N111" s="33" t="n">
        <v>0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0</v>
      </c>
      <c r="E112" s="21" t="n">
        <v>0</v>
      </c>
      <c r="F112" s="21" t="n">
        <v>0</v>
      </c>
      <c r="G112" s="21" t="n">
        <v>0</v>
      </c>
      <c r="H112" s="21" t="n">
        <v>0</v>
      </c>
      <c r="I112" s="21" t="n">
        <v>0</v>
      </c>
      <c r="J112" s="21" t="n">
        <v>0</v>
      </c>
      <c r="K112" s="36" t="n">
        <v>0</v>
      </c>
      <c r="L112" s="21" t="n">
        <v>0</v>
      </c>
      <c r="M112" s="21" t="n">
        <v>0</v>
      </c>
      <c r="N112" s="21" t="n">
        <v>0</v>
      </c>
      <c r="O112" s="21" t="n">
        <v>0</v>
      </c>
      <c r="P112" s="37"/>
      <c r="Q112" s="37"/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0</v>
      </c>
      <c r="E113" s="21" t="n">
        <v>0</v>
      </c>
      <c r="F113" s="21" t="n">
        <v>0</v>
      </c>
      <c r="G113" s="21" t="n">
        <v>0</v>
      </c>
      <c r="H113" s="21" t="n">
        <v>0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0</v>
      </c>
      <c r="E114" s="21" t="n">
        <v>0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173585</v>
      </c>
      <c r="E115" s="33" t="n">
        <v>0</v>
      </c>
      <c r="F115" s="33" t="n">
        <v>0</v>
      </c>
      <c r="G115" s="33" t="n">
        <v>173585</v>
      </c>
      <c r="H115" s="33" t="n">
        <v>0</v>
      </c>
      <c r="I115" s="33" t="n">
        <v>0</v>
      </c>
      <c r="J115" s="33" t="n">
        <v>0</v>
      </c>
      <c r="K115" s="34" t="n">
        <v>93</v>
      </c>
      <c r="L115" s="33" t="n">
        <v>0</v>
      </c>
      <c r="M115" s="33" t="n">
        <v>0</v>
      </c>
      <c r="N115" s="33" t="n">
        <v>93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173585</v>
      </c>
      <c r="E116" s="21" t="n">
        <v>0</v>
      </c>
      <c r="F116" s="21" t="n">
        <v>0</v>
      </c>
      <c r="G116" s="21" t="n">
        <v>173585</v>
      </c>
      <c r="H116" s="21" t="n">
        <v>0</v>
      </c>
      <c r="I116" s="21" t="n">
        <v>0</v>
      </c>
      <c r="J116" s="21" t="n">
        <v>0</v>
      </c>
      <c r="K116" s="36" t="n">
        <v>93</v>
      </c>
      <c r="L116" s="21" t="n">
        <v>0</v>
      </c>
      <c r="M116" s="21" t="n">
        <v>0</v>
      </c>
      <c r="N116" s="21" t="n">
        <v>93</v>
      </c>
      <c r="O116" s="21" t="n">
        <v>0</v>
      </c>
      <c r="P116" s="37"/>
      <c r="Q116" s="37"/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0</v>
      </c>
      <c r="E118" s="21" t="n">
        <v>0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G17" activeCellId="0" sqref="G17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7" min="16" style="1" width="9.14"/>
    <col collapsed="false" customWidth="false" hidden="true" outlineLevel="0" max="18" min="18" style="1" width="11.52"/>
    <col collapsed="false" customWidth="true" hidden="true" outlineLevel="0" max="19" min="19" style="1" width="11.29"/>
    <col collapsed="false" customWidth="false" hidden="true" outlineLevel="0" max="20" min="20" style="1" width="11.52"/>
    <col collapsed="false" customWidth="true" hidden="true" outlineLevel="0" max="21" min="21" style="1" width="19"/>
    <col collapsed="false" customWidth="true" hidden="true" outlineLevel="0" max="22" min="22" style="1" width="13.14"/>
    <col collapsed="false" customWidth="true" hidden="true" outlineLevel="0" max="23" min="23" style="1" width="20.86"/>
    <col collapsed="false" customWidth="false" hidden="true" outlineLevel="0" max="24" min="24" style="1" width="11.52"/>
    <col collapsed="false" customWidth="true" hidden="false" outlineLevel="0" max="1025" min="25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1" t="s">
        <v>47</v>
      </c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45536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  <c r="R10" s="1"/>
      <c r="S10" s="1"/>
      <c r="T10" s="1"/>
      <c r="U10" s="1"/>
      <c r="V10" s="1"/>
      <c r="W10" s="1"/>
      <c r="X10" s="1"/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880154905</v>
      </c>
      <c r="E11" s="17" t="n">
        <v>126034167</v>
      </c>
      <c r="F11" s="17" t="n">
        <v>23640986</v>
      </c>
      <c r="G11" s="17" t="n">
        <v>260706620</v>
      </c>
      <c r="H11" s="17" t="n">
        <v>469389539</v>
      </c>
      <c r="I11" s="17" t="n">
        <v>383593</v>
      </c>
      <c r="J11" s="17" t="n">
        <v>0</v>
      </c>
      <c r="K11" s="18" t="n">
        <v>217766</v>
      </c>
      <c r="L11" s="17" t="n">
        <v>80990</v>
      </c>
      <c r="M11" s="17" t="n">
        <v>23990</v>
      </c>
      <c r="N11" s="17" t="n">
        <v>106444</v>
      </c>
      <c r="O11" s="17" t="n">
        <v>6343</v>
      </c>
      <c r="P11" s="17" t="n">
        <v>0</v>
      </c>
      <c r="Q11" s="17" t="n">
        <v>0</v>
      </c>
      <c r="U11" s="43" t="n">
        <f aca="false">[3]СВОД!$C$11</f>
        <v>880154904.989</v>
      </c>
      <c r="V11" s="44" t="n">
        <f aca="false">D11-U11</f>
        <v>0.0110000371932983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417252092</v>
      </c>
      <c r="E12" s="21" t="n">
        <v>76140935</v>
      </c>
      <c r="F12" s="21" t="n">
        <v>22908144</v>
      </c>
      <c r="G12" s="21" t="n">
        <v>221934406</v>
      </c>
      <c r="H12" s="21" t="n">
        <v>96268607</v>
      </c>
      <c r="I12" s="21" t="n">
        <v>0</v>
      </c>
      <c r="J12" s="21" t="n">
        <v>0</v>
      </c>
      <c r="K12" s="22" t="n">
        <v>217685</v>
      </c>
      <c r="L12" s="21" t="n">
        <v>80990</v>
      </c>
      <c r="M12" s="21" t="n">
        <v>23990</v>
      </c>
      <c r="N12" s="21" t="n">
        <v>106363</v>
      </c>
      <c r="O12" s="21" t="n">
        <v>6343</v>
      </c>
      <c r="P12" s="23"/>
      <c r="Q12" s="23"/>
      <c r="U12" s="24" t="n">
        <f aca="false">U11-U14-U13</f>
        <v>417252091.73</v>
      </c>
      <c r="V12" s="25" t="n">
        <f aca="false">D12-U12</f>
        <v>0.270000040531158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381322741</v>
      </c>
      <c r="E13" s="21" t="n">
        <v>3751253</v>
      </c>
      <c r="F13" s="21" t="n">
        <v>646215</v>
      </c>
      <c r="G13" s="21" t="n">
        <v>35184148</v>
      </c>
      <c r="H13" s="21" t="n">
        <v>341741126</v>
      </c>
      <c r="I13" s="21" t="n">
        <v>0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[3]СВОД!$C$1336</f>
        <v>381322741.259</v>
      </c>
      <c r="V13" s="25" t="n">
        <f aca="false">D13-U13</f>
        <v>-0.25900000333786</v>
      </c>
      <c r="W13" s="1" t="n"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81580072</v>
      </c>
      <c r="E14" s="21" t="n">
        <v>46141979</v>
      </c>
      <c r="F14" s="21" t="n">
        <v>86627</v>
      </c>
      <c r="G14" s="21" t="n">
        <v>3588066</v>
      </c>
      <c r="H14" s="21" t="n">
        <v>31379807</v>
      </c>
      <c r="I14" s="21" t="n">
        <v>383593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[3]СВОД!$C$1255</f>
        <v>81580072</v>
      </c>
      <c r="V14" s="25" t="n">
        <f aca="false">D14-U14</f>
        <v>0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327995418</v>
      </c>
      <c r="E15" s="33" t="n">
        <v>104609388</v>
      </c>
      <c r="F15" s="33" t="n">
        <v>22378456</v>
      </c>
      <c r="G15" s="33" t="n">
        <v>67966422</v>
      </c>
      <c r="H15" s="33" t="n">
        <v>133041153</v>
      </c>
      <c r="I15" s="33" t="n">
        <v>0</v>
      </c>
      <c r="J15" s="33" t="n">
        <v>0</v>
      </c>
      <c r="K15" s="34" t="n">
        <v>120900</v>
      </c>
      <c r="L15" s="33" t="n">
        <v>62700</v>
      </c>
      <c r="M15" s="33" t="n">
        <v>22875</v>
      </c>
      <c r="N15" s="33" t="n">
        <v>33801</v>
      </c>
      <c r="O15" s="33" t="n">
        <v>1524</v>
      </c>
      <c r="P15" s="33" t="n">
        <v>0</v>
      </c>
      <c r="Q15" s="33" t="n">
        <v>0</v>
      </c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173249142</v>
      </c>
      <c r="E16" s="21" t="n">
        <v>58004734</v>
      </c>
      <c r="F16" s="21" t="n">
        <v>21855369</v>
      </c>
      <c r="G16" s="21" t="n">
        <v>64688910</v>
      </c>
      <c r="H16" s="21" t="n">
        <v>28700130</v>
      </c>
      <c r="I16" s="21" t="n">
        <v>0</v>
      </c>
      <c r="J16" s="21" t="n">
        <v>0</v>
      </c>
      <c r="K16" s="36" t="n">
        <v>120900</v>
      </c>
      <c r="L16" s="21" t="n">
        <v>62700</v>
      </c>
      <c r="M16" s="21" t="n">
        <v>22875</v>
      </c>
      <c r="N16" s="21" t="n">
        <v>33801</v>
      </c>
      <c r="O16" s="21" t="n">
        <v>1524</v>
      </c>
      <c r="P16" s="21" t="n">
        <v>0</v>
      </c>
      <c r="Q16" s="21" t="n">
        <v>0</v>
      </c>
      <c r="R16" s="1" t="str">
        <f aca="false">$B15</f>
        <v>Россети Юг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110620412</v>
      </c>
      <c r="E17" s="21" t="n">
        <v>2478790</v>
      </c>
      <c r="F17" s="21" t="n">
        <v>523087</v>
      </c>
      <c r="G17" s="21" t="n">
        <v>3277512</v>
      </c>
      <c r="H17" s="21" t="n">
        <v>104341023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44125864</v>
      </c>
      <c r="E18" s="21" t="n">
        <v>44125864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  <c r="S18" s="45" t="n">
        <f aca="false">VLOOKUP(D18,'[3]справочно СВОД'!$C$8505:$C$8800,1,0)</f>
        <v>44125864</v>
      </c>
      <c r="T18" s="46" t="n">
        <f aca="false">D18-S18</f>
        <v>0</v>
      </c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410651414</v>
      </c>
      <c r="E19" s="33" t="n">
        <v>3152309</v>
      </c>
      <c r="F19" s="33" t="n">
        <v>413571</v>
      </c>
      <c r="G19" s="33" t="n">
        <v>129264503</v>
      </c>
      <c r="H19" s="33" t="n">
        <v>277821031</v>
      </c>
      <c r="I19" s="33" t="n">
        <v>0</v>
      </c>
      <c r="J19" s="33" t="n">
        <v>0</v>
      </c>
      <c r="K19" s="34" t="n">
        <v>51184</v>
      </c>
      <c r="L19" s="33" t="n">
        <v>4669</v>
      </c>
      <c r="M19" s="33" t="n">
        <v>788</v>
      </c>
      <c r="N19" s="33" t="n">
        <v>43029</v>
      </c>
      <c r="O19" s="33" t="n">
        <v>2698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167241726</v>
      </c>
      <c r="E20" s="21" t="n">
        <v>3073909</v>
      </c>
      <c r="F20" s="21" t="n">
        <v>413571</v>
      </c>
      <c r="G20" s="21" t="n">
        <v>107163275</v>
      </c>
      <c r="H20" s="21" t="n">
        <v>56590971</v>
      </c>
      <c r="I20" s="21" t="n">
        <v>0</v>
      </c>
      <c r="J20" s="21" t="n">
        <v>0</v>
      </c>
      <c r="K20" s="36" t="n">
        <v>51184</v>
      </c>
      <c r="L20" s="21" t="n">
        <v>4669</v>
      </c>
      <c r="M20" s="21" t="n">
        <v>788</v>
      </c>
      <c r="N20" s="21" t="n">
        <v>43029</v>
      </c>
      <c r="O20" s="21" t="n">
        <v>2698</v>
      </c>
      <c r="P20" s="37"/>
      <c r="Q20" s="37"/>
      <c r="R20" s="1" t="str">
        <f aca="false">$B19</f>
        <v>Донэнерго</v>
      </c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214610464</v>
      </c>
      <c r="E21" s="21" t="n">
        <v>78400</v>
      </c>
      <c r="F21" s="21" t="n">
        <v>0</v>
      </c>
      <c r="G21" s="21" t="n">
        <v>22101227</v>
      </c>
      <c r="H21" s="21" t="n">
        <v>192430837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28799224</v>
      </c>
      <c r="E22" s="21" t="n">
        <v>0</v>
      </c>
      <c r="F22" s="21" t="n">
        <v>0</v>
      </c>
      <c r="G22" s="21" t="n">
        <v>0</v>
      </c>
      <c r="H22" s="21" t="n">
        <v>28799224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  <c r="S22" s="45" t="n">
        <f aca="false">VLOOKUP(D22,'[3]справочно СВОД'!$C$8505:$C$8800,1,0)</f>
        <v>28799224</v>
      </c>
      <c r="T22" s="1" t="n">
        <f aca="false">D22-S22</f>
        <v>0</v>
      </c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6091554</v>
      </c>
      <c r="E23" s="33" t="n">
        <v>5668711</v>
      </c>
      <c r="F23" s="33" t="n">
        <v>157</v>
      </c>
      <c r="G23" s="33" t="n">
        <v>0</v>
      </c>
      <c r="H23" s="33" t="n">
        <v>39093</v>
      </c>
      <c r="I23" s="33" t="n">
        <v>383593</v>
      </c>
      <c r="J23" s="33" t="n">
        <v>0</v>
      </c>
      <c r="K23" s="34" t="n">
        <v>5975</v>
      </c>
      <c r="L23" s="33" t="n">
        <v>5975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4758736</v>
      </c>
      <c r="E24" s="21" t="n">
        <v>4758579</v>
      </c>
      <c r="F24" s="21" t="n">
        <v>157</v>
      </c>
      <c r="G24" s="21" t="n">
        <v>0</v>
      </c>
      <c r="H24" s="21" t="n">
        <v>0</v>
      </c>
      <c r="I24" s="21" t="n">
        <v>0</v>
      </c>
      <c r="J24" s="21" t="n">
        <v>0</v>
      </c>
      <c r="K24" s="36" t="n">
        <v>5975</v>
      </c>
      <c r="L24" s="21" t="n">
        <v>5975</v>
      </c>
      <c r="M24" s="21" t="n">
        <v>0</v>
      </c>
      <c r="N24" s="21" t="n">
        <v>0</v>
      </c>
      <c r="O24" s="21" t="n">
        <v>0</v>
      </c>
      <c r="P24" s="37"/>
      <c r="Q24" s="37"/>
      <c r="R24" s="1" t="str">
        <f aca="false">$B23</f>
        <v>ФСК ЕЭС</v>
      </c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949225</v>
      </c>
      <c r="E25" s="21" t="n">
        <v>910132</v>
      </c>
      <c r="F25" s="21" t="n">
        <v>0</v>
      </c>
      <c r="G25" s="21" t="n">
        <v>0</v>
      </c>
      <c r="H25" s="21" t="n">
        <v>39093</v>
      </c>
      <c r="I25" s="21" t="n">
        <v>0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383593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383593</v>
      </c>
      <c r="J26" s="21" t="n">
        <v>0</v>
      </c>
      <c r="K26" s="27"/>
      <c r="L26" s="21"/>
      <c r="M26" s="21"/>
      <c r="N26" s="21"/>
      <c r="O26" s="21"/>
      <c r="P26" s="28"/>
      <c r="Q26" s="28"/>
      <c r="S26" s="45" t="n">
        <f aca="false">VLOOKUP(D26,'[3]справочно СВОД'!$C$8505:$C$8800,1,0)</f>
        <v>383593</v>
      </c>
      <c r="T26" s="46" t="n">
        <f aca="false">D26-S26</f>
        <v>0</v>
      </c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3669744</v>
      </c>
      <c r="E27" s="33" t="n">
        <v>11208</v>
      </c>
      <c r="F27" s="33" t="n">
        <v>0</v>
      </c>
      <c r="G27" s="33" t="n">
        <v>2353958</v>
      </c>
      <c r="H27" s="33" t="n">
        <v>1304578</v>
      </c>
      <c r="I27" s="33" t="n">
        <v>0</v>
      </c>
      <c r="J27" s="33" t="n">
        <v>0</v>
      </c>
      <c r="K27" s="34" t="n">
        <v>527</v>
      </c>
      <c r="L27" s="33" t="n">
        <v>27</v>
      </c>
      <c r="M27" s="33" t="n">
        <v>0</v>
      </c>
      <c r="N27" s="33" t="n">
        <v>495</v>
      </c>
      <c r="O27" s="33" t="n">
        <v>4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743239</v>
      </c>
      <c r="E28" s="21" t="n">
        <v>11208</v>
      </c>
      <c r="F28" s="21" t="n">
        <v>0</v>
      </c>
      <c r="G28" s="21" t="n">
        <v>660387</v>
      </c>
      <c r="H28" s="21" t="n">
        <v>71644</v>
      </c>
      <c r="I28" s="21" t="n">
        <v>0</v>
      </c>
      <c r="J28" s="21" t="n">
        <v>0</v>
      </c>
      <c r="K28" s="36" t="n">
        <v>527</v>
      </c>
      <c r="L28" s="21" t="n">
        <v>27</v>
      </c>
      <c r="M28" s="21" t="n">
        <v>0</v>
      </c>
      <c r="N28" s="21" t="n">
        <v>495</v>
      </c>
      <c r="O28" s="21" t="n">
        <v>4</v>
      </c>
      <c r="P28" s="37"/>
      <c r="Q28" s="37"/>
      <c r="R28" s="1" t="str">
        <f aca="false">$B27</f>
        <v>ОЭК</v>
      </c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2016182</v>
      </c>
      <c r="E29" s="21" t="n">
        <v>0</v>
      </c>
      <c r="F29" s="21" t="n">
        <v>0</v>
      </c>
      <c r="G29" s="21" t="n">
        <v>783248</v>
      </c>
      <c r="H29" s="21" t="n">
        <v>1232934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910323</v>
      </c>
      <c r="E30" s="21" t="n">
        <v>0</v>
      </c>
      <c r="F30" s="21" t="n">
        <v>0</v>
      </c>
      <c r="G30" s="21" t="n">
        <v>910323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  <c r="S30" s="45" t="n">
        <f aca="false">VLOOKUP(D30,'[3]справочно СВОД'!$C$8505:$C$8800,1,0)</f>
        <v>910323</v>
      </c>
      <c r="T30" s="1" t="n">
        <f aca="false">D30-S30</f>
        <v>0</v>
      </c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8010190</v>
      </c>
      <c r="E31" s="33" t="n">
        <v>680962</v>
      </c>
      <c r="F31" s="33" t="n">
        <v>7030</v>
      </c>
      <c r="G31" s="33" t="n">
        <v>4421932</v>
      </c>
      <c r="H31" s="33" t="n">
        <v>2900266</v>
      </c>
      <c r="I31" s="33" t="n">
        <v>0</v>
      </c>
      <c r="J31" s="33" t="n">
        <v>0</v>
      </c>
      <c r="K31" s="34" t="n">
        <v>2643</v>
      </c>
      <c r="L31" s="33" t="n">
        <v>81</v>
      </c>
      <c r="M31" s="33" t="n">
        <v>0</v>
      </c>
      <c r="N31" s="33" t="n">
        <v>2503</v>
      </c>
      <c r="O31" s="33" t="n">
        <v>59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5141324</v>
      </c>
      <c r="E32" s="21" t="n">
        <v>671236</v>
      </c>
      <c r="F32" s="21" t="n">
        <v>1234</v>
      </c>
      <c r="G32" s="21" t="n">
        <v>4144656</v>
      </c>
      <c r="H32" s="21" t="n">
        <v>324198</v>
      </c>
      <c r="I32" s="21" t="n">
        <v>0</v>
      </c>
      <c r="J32" s="21" t="n">
        <v>0</v>
      </c>
      <c r="K32" s="36" t="n">
        <v>2643</v>
      </c>
      <c r="L32" s="21" t="n">
        <v>81</v>
      </c>
      <c r="M32" s="21" t="n">
        <v>0</v>
      </c>
      <c r="N32" s="21" t="n">
        <v>2503</v>
      </c>
      <c r="O32" s="21" t="n">
        <v>59</v>
      </c>
      <c r="P32" s="37"/>
      <c r="Q32" s="37"/>
      <c r="R32" s="1" t="str">
        <f aca="false">$B31</f>
        <v>Энерготранс</v>
      </c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1368652</v>
      </c>
      <c r="E33" s="21" t="n">
        <v>0</v>
      </c>
      <c r="F33" s="21" t="n">
        <v>0</v>
      </c>
      <c r="G33" s="21" t="n">
        <v>170656</v>
      </c>
      <c r="H33" s="21" t="n">
        <v>1197996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1500214</v>
      </c>
      <c r="E34" s="21" t="n">
        <v>9726</v>
      </c>
      <c r="F34" s="21" t="n">
        <v>5796</v>
      </c>
      <c r="G34" s="21" t="n">
        <v>106620</v>
      </c>
      <c r="H34" s="21" t="n">
        <v>1378072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  <c r="S34" s="45" t="n">
        <f aca="false">VLOOKUP(D34,'[3]справочно СВОД'!$C$8505:$C$8800,1,0)</f>
        <v>1500214</v>
      </c>
      <c r="T34" s="1" t="n">
        <f aca="false">D34-S34</f>
        <v>0</v>
      </c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6377461</v>
      </c>
      <c r="E35" s="33" t="n">
        <v>698226</v>
      </c>
      <c r="F35" s="33" t="n">
        <v>727539</v>
      </c>
      <c r="G35" s="33" t="n">
        <v>2848242</v>
      </c>
      <c r="H35" s="33" t="n">
        <v>2103454</v>
      </c>
      <c r="I35" s="33" t="n">
        <v>0</v>
      </c>
      <c r="J35" s="33" t="n">
        <v>0</v>
      </c>
      <c r="K35" s="34" t="n">
        <v>1848</v>
      </c>
      <c r="L35" s="33" t="n">
        <v>983</v>
      </c>
      <c r="M35" s="33" t="n">
        <v>313</v>
      </c>
      <c r="N35" s="33" t="n">
        <v>534</v>
      </c>
      <c r="O35" s="33" t="n">
        <v>18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4072480</v>
      </c>
      <c r="E36" s="21" t="n">
        <v>698226</v>
      </c>
      <c r="F36" s="21" t="n">
        <v>604411</v>
      </c>
      <c r="G36" s="21" t="n">
        <v>2144542</v>
      </c>
      <c r="H36" s="21" t="n">
        <v>625301</v>
      </c>
      <c r="I36" s="21" t="n">
        <v>0</v>
      </c>
      <c r="J36" s="21" t="n">
        <v>0</v>
      </c>
      <c r="K36" s="36" t="n">
        <v>1848</v>
      </c>
      <c r="L36" s="21" t="n">
        <v>983</v>
      </c>
      <c r="M36" s="21" t="n">
        <v>313</v>
      </c>
      <c r="N36" s="21" t="n">
        <v>534</v>
      </c>
      <c r="O36" s="21" t="n">
        <v>18</v>
      </c>
      <c r="P36" s="37"/>
      <c r="Q36" s="37"/>
      <c r="R36" s="1" t="str">
        <f aca="false">$B35</f>
        <v>РЖД</v>
      </c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1894110</v>
      </c>
      <c r="E37" s="21" t="n">
        <v>0</v>
      </c>
      <c r="F37" s="21" t="n">
        <v>123128</v>
      </c>
      <c r="G37" s="21" t="n">
        <v>319706</v>
      </c>
      <c r="H37" s="21" t="n">
        <v>1451276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410871</v>
      </c>
      <c r="E38" s="21" t="n">
        <v>0</v>
      </c>
      <c r="F38" s="21" t="n">
        <v>0</v>
      </c>
      <c r="G38" s="21" t="n">
        <v>383994</v>
      </c>
      <c r="H38" s="21" t="n">
        <v>26877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  <c r="S38" s="45" t="n">
        <f aca="false">VLOOKUP(D38,'[3]справочно СВОД'!$C$8505:$C$8800,1,0)</f>
        <v>410871</v>
      </c>
      <c r="T38" s="1" t="n">
        <f aca="false">D38-S38</f>
        <v>0</v>
      </c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3491024</v>
      </c>
      <c r="E39" s="33" t="n">
        <v>146808</v>
      </c>
      <c r="F39" s="33" t="n">
        <v>24792</v>
      </c>
      <c r="G39" s="33" t="n">
        <v>2889447</v>
      </c>
      <c r="H39" s="33" t="n">
        <v>429977</v>
      </c>
      <c r="I39" s="33" t="n">
        <v>0</v>
      </c>
      <c r="J39" s="33" t="n">
        <v>0</v>
      </c>
      <c r="K39" s="34" t="n">
        <v>1067</v>
      </c>
      <c r="L39" s="33" t="n">
        <v>0</v>
      </c>
      <c r="M39" s="33" t="n">
        <v>0</v>
      </c>
      <c r="N39" s="33" t="n">
        <v>1065</v>
      </c>
      <c r="O39" s="33" t="n">
        <v>2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1719074</v>
      </c>
      <c r="E40" s="21" t="n">
        <v>0</v>
      </c>
      <c r="F40" s="21" t="n">
        <v>0</v>
      </c>
      <c r="G40" s="21" t="n">
        <v>1592437</v>
      </c>
      <c r="H40" s="21" t="n">
        <v>126637</v>
      </c>
      <c r="I40" s="21" t="n">
        <v>0</v>
      </c>
      <c r="J40" s="21" t="n">
        <v>0</v>
      </c>
      <c r="K40" s="36" t="n">
        <v>1067</v>
      </c>
      <c r="L40" s="21" t="n">
        <v>0</v>
      </c>
      <c r="M40" s="21" t="n">
        <v>0</v>
      </c>
      <c r="N40" s="21" t="n">
        <v>1065</v>
      </c>
      <c r="O40" s="21" t="n">
        <v>2</v>
      </c>
      <c r="P40" s="37"/>
      <c r="Q40" s="37"/>
      <c r="R40" s="1" t="str">
        <f aca="false">$B39</f>
        <v>РЭТ</v>
      </c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1203589</v>
      </c>
      <c r="E41" s="21" t="n">
        <v>0</v>
      </c>
      <c r="F41" s="21" t="n">
        <v>0</v>
      </c>
      <c r="G41" s="21" t="n">
        <v>900249</v>
      </c>
      <c r="H41" s="21" t="n">
        <v>303340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568361</v>
      </c>
      <c r="E42" s="21" t="n">
        <v>146808</v>
      </c>
      <c r="F42" s="21" t="n">
        <v>24792</v>
      </c>
      <c r="G42" s="21" t="n">
        <v>396761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  <c r="S42" s="45" t="n">
        <f aca="false">VLOOKUP(D42,'[3]справочно СВОД'!$C$8505:$C$8800,1,0)</f>
        <v>568361</v>
      </c>
      <c r="T42" s="1" t="n">
        <f aca="false">D42-S42</f>
        <v>0</v>
      </c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1936940</v>
      </c>
      <c r="E43" s="33" t="n">
        <v>247649</v>
      </c>
      <c r="F43" s="33" t="n">
        <v>21912</v>
      </c>
      <c r="G43" s="33" t="n">
        <v>1190754</v>
      </c>
      <c r="H43" s="33" t="n">
        <v>476625</v>
      </c>
      <c r="I43" s="33" t="n">
        <v>0</v>
      </c>
      <c r="J43" s="33" t="n">
        <v>0</v>
      </c>
      <c r="K43" s="34" t="n">
        <v>1047</v>
      </c>
      <c r="L43" s="33" t="n">
        <v>0</v>
      </c>
      <c r="M43" s="33" t="n">
        <v>14</v>
      </c>
      <c r="N43" s="33" t="n">
        <v>743</v>
      </c>
      <c r="O43" s="33" t="n">
        <v>290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1450361</v>
      </c>
      <c r="E44" s="21" t="n">
        <v>0</v>
      </c>
      <c r="F44" s="21" t="n">
        <v>21912</v>
      </c>
      <c r="G44" s="21" t="n">
        <v>1153299</v>
      </c>
      <c r="H44" s="21" t="n">
        <v>275150</v>
      </c>
      <c r="I44" s="21" t="n">
        <v>0</v>
      </c>
      <c r="J44" s="21" t="n">
        <v>0</v>
      </c>
      <c r="K44" s="36" t="n">
        <v>1047</v>
      </c>
      <c r="L44" s="21" t="n">
        <v>0</v>
      </c>
      <c r="M44" s="21" t="n">
        <v>14</v>
      </c>
      <c r="N44" s="21" t="n">
        <v>743</v>
      </c>
      <c r="O44" s="21" t="n">
        <v>290</v>
      </c>
      <c r="P44" s="37"/>
      <c r="Q44" s="37"/>
      <c r="R44" s="1" t="str">
        <f aca="false">$B43</f>
        <v>ДСК</v>
      </c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238930</v>
      </c>
      <c r="E45" s="21" t="n">
        <v>0</v>
      </c>
      <c r="F45" s="21" t="n">
        <v>0</v>
      </c>
      <c r="G45" s="21" t="n">
        <v>37455</v>
      </c>
      <c r="H45" s="21" t="n">
        <v>201475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247649</v>
      </c>
      <c r="E46" s="21" t="n">
        <v>247649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  <c r="S46" s="45" t="n">
        <f aca="false">VLOOKUP(D46,'[3]справочно СВОД'!$C$8505:$C$8800,1,0)</f>
        <v>247649</v>
      </c>
      <c r="T46" s="1" t="n">
        <f aca="false">D46-S46</f>
        <v>0</v>
      </c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5963508</v>
      </c>
      <c r="E47" s="33" t="n">
        <v>1824759</v>
      </c>
      <c r="F47" s="33" t="n">
        <v>25693</v>
      </c>
      <c r="G47" s="33" t="n">
        <v>2689942</v>
      </c>
      <c r="H47" s="33" t="n">
        <v>1423114</v>
      </c>
      <c r="I47" s="33" t="n">
        <v>0</v>
      </c>
      <c r="J47" s="33" t="n">
        <v>0</v>
      </c>
      <c r="K47" s="34" t="n">
        <v>3209</v>
      </c>
      <c r="L47" s="33" t="n">
        <v>2238</v>
      </c>
      <c r="M47" s="33" t="n">
        <v>0</v>
      </c>
      <c r="N47" s="33" t="n">
        <v>937</v>
      </c>
      <c r="O47" s="33" t="n">
        <v>34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4320104</v>
      </c>
      <c r="E48" s="21" t="n">
        <v>1745997</v>
      </c>
      <c r="F48" s="21" t="n">
        <v>0</v>
      </c>
      <c r="G48" s="21" t="n">
        <v>2403905</v>
      </c>
      <c r="H48" s="21" t="n">
        <v>170202</v>
      </c>
      <c r="I48" s="21" t="n">
        <v>0</v>
      </c>
      <c r="J48" s="21" t="n">
        <v>0</v>
      </c>
      <c r="K48" s="36" t="n">
        <v>3209</v>
      </c>
      <c r="L48" s="21" t="n">
        <v>2238</v>
      </c>
      <c r="M48" s="21" t="n">
        <v>0</v>
      </c>
      <c r="N48" s="21" t="n">
        <v>937</v>
      </c>
      <c r="O48" s="21" t="n">
        <v>34</v>
      </c>
      <c r="P48" s="37"/>
      <c r="Q48" s="37"/>
      <c r="R48" s="1" t="str">
        <f aca="false">$B47</f>
        <v>ЮСК</v>
      </c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1161238</v>
      </c>
      <c r="E49" s="21" t="n">
        <v>0</v>
      </c>
      <c r="F49" s="21" t="n">
        <v>0</v>
      </c>
      <c r="G49" s="21" t="n">
        <v>40685</v>
      </c>
      <c r="H49" s="21" t="n">
        <v>1120553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482166</v>
      </c>
      <c r="E50" s="21" t="n">
        <v>78762</v>
      </c>
      <c r="F50" s="21" t="n">
        <v>25693</v>
      </c>
      <c r="G50" s="21" t="n">
        <v>245352</v>
      </c>
      <c r="H50" s="21" t="n">
        <v>132359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  <c r="S50" s="45" t="n">
        <f aca="false">VLOOKUP(D50,'[3]справочно СВОД'!$C$8505:$C$8800,1,0)</f>
        <v>482166</v>
      </c>
      <c r="T50" s="1" t="n">
        <f aca="false">D50-S50</f>
        <v>0</v>
      </c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963560</v>
      </c>
      <c r="E51" s="33" t="n">
        <v>19765</v>
      </c>
      <c r="F51" s="33" t="n">
        <v>0</v>
      </c>
      <c r="G51" s="33" t="n">
        <v>493058</v>
      </c>
      <c r="H51" s="33" t="n">
        <v>450737</v>
      </c>
      <c r="I51" s="33" t="n">
        <v>0</v>
      </c>
      <c r="J51" s="33" t="n">
        <v>0</v>
      </c>
      <c r="K51" s="34" t="n">
        <v>390</v>
      </c>
      <c r="L51" s="33" t="n">
        <v>0</v>
      </c>
      <c r="M51" s="33" t="n">
        <v>0</v>
      </c>
      <c r="N51" s="33" t="n">
        <v>390</v>
      </c>
      <c r="O51" s="33" t="n">
        <v>0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547051</v>
      </c>
      <c r="E52" s="21" t="n">
        <v>0</v>
      </c>
      <c r="F52" s="21" t="n">
        <v>0</v>
      </c>
      <c r="G52" s="21" t="n">
        <v>467196</v>
      </c>
      <c r="H52" s="21" t="n">
        <v>79855</v>
      </c>
      <c r="I52" s="21" t="n">
        <v>0</v>
      </c>
      <c r="J52" s="21" t="n">
        <v>0</v>
      </c>
      <c r="K52" s="36" t="n">
        <v>390</v>
      </c>
      <c r="L52" s="21" t="n">
        <v>0</v>
      </c>
      <c r="M52" s="21" t="n">
        <v>0</v>
      </c>
      <c r="N52" s="21" t="n">
        <v>390</v>
      </c>
      <c r="O52" s="21" t="n">
        <v>0</v>
      </c>
      <c r="P52" s="37"/>
      <c r="Q52" s="37"/>
      <c r="R52" s="1" t="str">
        <f aca="false">$B51</f>
        <v>Агро-Маркет</v>
      </c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257945</v>
      </c>
      <c r="E53" s="21" t="n">
        <v>0</v>
      </c>
      <c r="F53" s="21" t="n">
        <v>0</v>
      </c>
      <c r="G53" s="21" t="n">
        <v>15508</v>
      </c>
      <c r="H53" s="21" t="n">
        <v>242437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158564</v>
      </c>
      <c r="E54" s="21" t="n">
        <v>19765</v>
      </c>
      <c r="F54" s="21" t="n">
        <v>0</v>
      </c>
      <c r="G54" s="21" t="n">
        <v>10354</v>
      </c>
      <c r="H54" s="21" t="n">
        <v>128445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  <c r="S54" s="45" t="e">
        <f aca="false">VLOOKUP(D54,'[3]справочно СВОД'!$C$8505:$C$8800,1,0)</f>
        <v>#N/A</v>
      </c>
      <c r="T54" s="1" t="e">
        <f aca="false">D54-S54</f>
        <v>#N/A</v>
      </c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9787702</v>
      </c>
      <c r="E55" s="33" t="n">
        <v>0</v>
      </c>
      <c r="F55" s="33" t="n">
        <v>11490</v>
      </c>
      <c r="G55" s="33" t="n">
        <v>3296359</v>
      </c>
      <c r="H55" s="33" t="n">
        <v>6479854</v>
      </c>
      <c r="I55" s="33" t="n">
        <v>0</v>
      </c>
      <c r="J55" s="33" t="n">
        <v>0</v>
      </c>
      <c r="K55" s="34" t="n">
        <v>1823</v>
      </c>
      <c r="L55" s="33" t="n">
        <v>0</v>
      </c>
      <c r="M55" s="33" t="n">
        <v>0</v>
      </c>
      <c r="N55" s="33" t="n">
        <v>1071</v>
      </c>
      <c r="O55" s="33" t="n">
        <v>752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5854729</v>
      </c>
      <c r="E56" s="21" t="n">
        <v>0</v>
      </c>
      <c r="F56" s="21" t="n">
        <v>11490</v>
      </c>
      <c r="G56" s="21" t="n">
        <v>2384829</v>
      </c>
      <c r="H56" s="21" t="n">
        <v>3458410</v>
      </c>
      <c r="I56" s="21" t="n">
        <v>0</v>
      </c>
      <c r="J56" s="21" t="n">
        <v>0</v>
      </c>
      <c r="K56" s="36" t="n">
        <v>1823</v>
      </c>
      <c r="L56" s="21" t="n">
        <v>0</v>
      </c>
      <c r="M56" s="21" t="n">
        <v>0</v>
      </c>
      <c r="N56" s="21" t="n">
        <v>1071</v>
      </c>
      <c r="O56" s="21" t="n">
        <v>752</v>
      </c>
      <c r="P56" s="37"/>
      <c r="Q56" s="37"/>
      <c r="R56" s="1" t="str">
        <f aca="false">$B55</f>
        <v>Оборонэнерго</v>
      </c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3462126</v>
      </c>
      <c r="E57" s="21" t="n">
        <v>0</v>
      </c>
      <c r="F57" s="21" t="n">
        <v>0</v>
      </c>
      <c r="G57" s="21" t="n">
        <v>911530</v>
      </c>
      <c r="H57" s="21" t="n">
        <v>2550597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470847</v>
      </c>
      <c r="E58" s="21" t="n">
        <v>0</v>
      </c>
      <c r="F58" s="21" t="n">
        <v>0</v>
      </c>
      <c r="G58" s="21" t="n">
        <v>0</v>
      </c>
      <c r="H58" s="21" t="n">
        <v>470847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  <c r="S58" s="45" t="n">
        <f aca="false">VLOOKUP(D58,'[3]справочно СВОД'!$C$8505:$C$8800,1,0)</f>
        <v>470847</v>
      </c>
      <c r="T58" s="1" t="n">
        <f aca="false">D58-S58</f>
        <v>0</v>
      </c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12333357</v>
      </c>
      <c r="E59" s="33" t="n">
        <v>1489917</v>
      </c>
      <c r="F59" s="33" t="n">
        <v>0</v>
      </c>
      <c r="G59" s="33" t="n">
        <v>2470404</v>
      </c>
      <c r="H59" s="33" t="n">
        <v>8373036</v>
      </c>
      <c r="I59" s="33" t="n">
        <v>0</v>
      </c>
      <c r="J59" s="33" t="n">
        <v>0</v>
      </c>
      <c r="K59" s="34" t="n">
        <v>1709</v>
      </c>
      <c r="L59" s="33" t="n">
        <v>1533</v>
      </c>
      <c r="M59" s="33" t="n">
        <v>0</v>
      </c>
      <c r="N59" s="33" t="n">
        <v>114</v>
      </c>
      <c r="O59" s="33" t="n">
        <v>62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4830465</v>
      </c>
      <c r="E60" s="21" t="n">
        <v>1489917</v>
      </c>
      <c r="F60" s="21" t="n">
        <v>0</v>
      </c>
      <c r="G60" s="21" t="n">
        <v>1798209</v>
      </c>
      <c r="H60" s="21" t="n">
        <v>1542339</v>
      </c>
      <c r="I60" s="21" t="n">
        <v>0</v>
      </c>
      <c r="J60" s="21" t="n">
        <v>0</v>
      </c>
      <c r="K60" s="36" t="n">
        <v>1709</v>
      </c>
      <c r="L60" s="21" t="n">
        <v>1533</v>
      </c>
      <c r="M60" s="21" t="n">
        <v>0</v>
      </c>
      <c r="N60" s="21" t="n">
        <v>114</v>
      </c>
      <c r="O60" s="21" t="n">
        <v>62</v>
      </c>
      <c r="P60" s="37"/>
      <c r="Q60" s="37"/>
      <c r="R60" s="1" t="str">
        <f aca="false">$B59</f>
        <v>ВГЭС</v>
      </c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7397205</v>
      </c>
      <c r="E61" s="21" t="n">
        <v>0</v>
      </c>
      <c r="F61" s="21" t="n">
        <v>0</v>
      </c>
      <c r="G61" s="21" t="n">
        <v>672195</v>
      </c>
      <c r="H61" s="21" t="n">
        <v>6725010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105687</v>
      </c>
      <c r="E62" s="21" t="n">
        <v>0</v>
      </c>
      <c r="F62" s="21" t="n">
        <v>0</v>
      </c>
      <c r="G62" s="21" t="n">
        <v>0</v>
      </c>
      <c r="H62" s="21" t="n">
        <v>105687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  <c r="S62" s="45" t="n">
        <f aca="false">VLOOKUP(D62,'[3]справочно СВОД'!$C$8505:$C$8800,1,0)</f>
        <v>105687</v>
      </c>
      <c r="T62" s="1" t="n">
        <f aca="false">D62-S62</f>
        <v>0</v>
      </c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3377649</v>
      </c>
      <c r="E63" s="33" t="n">
        <v>185191</v>
      </c>
      <c r="F63" s="33" t="n">
        <v>0</v>
      </c>
      <c r="G63" s="33" t="n">
        <v>2726651</v>
      </c>
      <c r="H63" s="33" t="n">
        <v>465807</v>
      </c>
      <c r="I63" s="33" t="n">
        <v>0</v>
      </c>
      <c r="J63" s="33" t="n">
        <v>0</v>
      </c>
      <c r="K63" s="34" t="n">
        <v>817</v>
      </c>
      <c r="L63" s="33" t="n">
        <v>0</v>
      </c>
      <c r="M63" s="33" t="n">
        <v>0</v>
      </c>
      <c r="N63" s="33" t="n">
        <v>816</v>
      </c>
      <c r="O63" s="33" t="n">
        <v>1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2579316</v>
      </c>
      <c r="E64" s="21" t="n">
        <v>1</v>
      </c>
      <c r="F64" s="21" t="n">
        <v>0</v>
      </c>
      <c r="G64" s="21" t="n">
        <v>2563474</v>
      </c>
      <c r="H64" s="21" t="n">
        <v>15841</v>
      </c>
      <c r="I64" s="21" t="n">
        <v>0</v>
      </c>
      <c r="J64" s="21" t="n">
        <v>0</v>
      </c>
      <c r="K64" s="36" t="n">
        <v>817</v>
      </c>
      <c r="L64" s="21" t="n">
        <v>0</v>
      </c>
      <c r="M64" s="21" t="n">
        <v>0</v>
      </c>
      <c r="N64" s="21" t="n">
        <v>816</v>
      </c>
      <c r="O64" s="21" t="n">
        <v>1</v>
      </c>
      <c r="P64" s="37"/>
      <c r="Q64" s="37"/>
      <c r="R64" s="1" t="str">
        <f aca="false">$B63</f>
        <v>Промэлектросеть</v>
      </c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613143</v>
      </c>
      <c r="E65" s="21" t="n">
        <v>0</v>
      </c>
      <c r="F65" s="21" t="n">
        <v>0</v>
      </c>
      <c r="G65" s="21" t="n">
        <v>163177</v>
      </c>
      <c r="H65" s="21" t="n">
        <v>449966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185190</v>
      </c>
      <c r="E66" s="21" t="n">
        <v>185190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  <c r="S66" s="45" t="n">
        <f aca="false">VLOOKUP(D66,'[3]справочно СВОД'!$C$8505:$C$8800,1,0)</f>
        <v>185190</v>
      </c>
      <c r="T66" s="1" t="n">
        <f aca="false">D66-S66</f>
        <v>0</v>
      </c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2887474</v>
      </c>
      <c r="E67" s="33" t="n">
        <v>55179</v>
      </c>
      <c r="F67" s="33" t="n">
        <v>0</v>
      </c>
      <c r="G67" s="33" t="n">
        <v>501116</v>
      </c>
      <c r="H67" s="33" t="n">
        <v>2331179</v>
      </c>
      <c r="I67" s="33" t="n">
        <v>0</v>
      </c>
      <c r="J67" s="33" t="n">
        <v>0</v>
      </c>
      <c r="K67" s="34" t="n">
        <v>58</v>
      </c>
      <c r="L67" s="33" t="n">
        <v>0</v>
      </c>
      <c r="M67" s="33" t="n">
        <v>0</v>
      </c>
      <c r="N67" s="33" t="n">
        <v>58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717278</v>
      </c>
      <c r="E68" s="21" t="n">
        <v>0</v>
      </c>
      <c r="F68" s="21" t="n">
        <v>0</v>
      </c>
      <c r="G68" s="21" t="n">
        <v>268863</v>
      </c>
      <c r="H68" s="21" t="n">
        <v>448415</v>
      </c>
      <c r="I68" s="21" t="n">
        <v>0</v>
      </c>
      <c r="J68" s="21" t="n">
        <v>0</v>
      </c>
      <c r="K68" s="36" t="n">
        <v>58</v>
      </c>
      <c r="L68" s="21" t="n">
        <v>0</v>
      </c>
      <c r="M68" s="21" t="n">
        <v>0</v>
      </c>
      <c r="N68" s="21" t="n">
        <v>58</v>
      </c>
      <c r="O68" s="21" t="n">
        <v>0</v>
      </c>
      <c r="P68" s="37"/>
      <c r="Q68" s="37"/>
      <c r="R68" s="1" t="str">
        <f aca="false">$B67</f>
        <v>Тесла</v>
      </c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2036002</v>
      </c>
      <c r="E69" s="21" t="n">
        <v>0</v>
      </c>
      <c r="F69" s="21" t="n">
        <v>0</v>
      </c>
      <c r="G69" s="21" t="n">
        <v>153238</v>
      </c>
      <c r="H69" s="21" t="n">
        <v>1882764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134194</v>
      </c>
      <c r="E70" s="21" t="n">
        <v>55179</v>
      </c>
      <c r="F70" s="21" t="n">
        <v>0</v>
      </c>
      <c r="G70" s="21" t="n">
        <v>79015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  <c r="S70" s="45" t="n">
        <f aca="false">VLOOKUP(D70,'[3]справочно СВОД'!$C$8505:$C$8800,1,0)</f>
        <v>134194</v>
      </c>
      <c r="T70" s="1" t="n">
        <f aca="false">D70-S70</f>
        <v>0</v>
      </c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2452819</v>
      </c>
      <c r="E71" s="33" t="n">
        <v>6840</v>
      </c>
      <c r="F71" s="33" t="n">
        <v>0</v>
      </c>
      <c r="G71" s="33" t="n">
        <v>674804</v>
      </c>
      <c r="H71" s="33" t="n">
        <v>1771175</v>
      </c>
      <c r="I71" s="33" t="n">
        <v>0</v>
      </c>
      <c r="J71" s="33" t="n">
        <v>0</v>
      </c>
      <c r="K71" s="34" t="n">
        <v>190</v>
      </c>
      <c r="L71" s="33" t="n">
        <v>0</v>
      </c>
      <c r="M71" s="33" t="n">
        <v>0</v>
      </c>
      <c r="N71" s="33" t="n">
        <v>32</v>
      </c>
      <c r="O71" s="33" t="n">
        <v>158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944433</v>
      </c>
      <c r="E72" s="21" t="n">
        <v>6840</v>
      </c>
      <c r="F72" s="21" t="n">
        <v>0</v>
      </c>
      <c r="G72" s="21" t="n">
        <v>608803</v>
      </c>
      <c r="H72" s="21" t="n">
        <v>328790</v>
      </c>
      <c r="I72" s="21" t="n">
        <v>0</v>
      </c>
      <c r="J72" s="21" t="n">
        <v>0</v>
      </c>
      <c r="K72" s="36" t="n">
        <v>190</v>
      </c>
      <c r="L72" s="21" t="n">
        <v>0</v>
      </c>
      <c r="M72" s="21" t="n">
        <v>0</v>
      </c>
      <c r="N72" s="21" t="n">
        <v>32</v>
      </c>
      <c r="O72" s="21" t="n">
        <v>158</v>
      </c>
      <c r="P72" s="37"/>
      <c r="Q72" s="37"/>
      <c r="R72" s="1" t="str">
        <f aca="false">$B71</f>
        <v>Энергосеть-Р</v>
      </c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1166620</v>
      </c>
      <c r="E73" s="21" t="n">
        <v>0</v>
      </c>
      <c r="F73" s="21" t="n">
        <v>0</v>
      </c>
      <c r="G73" s="21" t="n">
        <v>61961</v>
      </c>
      <c r="H73" s="21" t="n">
        <v>1104659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341766</v>
      </c>
      <c r="E74" s="21" t="n">
        <v>0</v>
      </c>
      <c r="F74" s="21" t="n">
        <v>0</v>
      </c>
      <c r="G74" s="21" t="n">
        <v>4040</v>
      </c>
      <c r="H74" s="21" t="n">
        <v>337726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  <c r="S74" s="45" t="n">
        <f aca="false">VLOOKUP(D74,'[3]справочно СВОД'!$C$8505:$C$8800,1,0)</f>
        <v>341766</v>
      </c>
      <c r="T74" s="1" t="n">
        <f aca="false">D74-S74</f>
        <v>0</v>
      </c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12206704</v>
      </c>
      <c r="E75" s="33" t="n">
        <v>0</v>
      </c>
      <c r="F75" s="33" t="n">
        <v>6840</v>
      </c>
      <c r="G75" s="33" t="n">
        <v>5072043</v>
      </c>
      <c r="H75" s="33" t="n">
        <v>7127821</v>
      </c>
      <c r="I75" s="33" t="n">
        <v>0</v>
      </c>
      <c r="J75" s="33" t="n">
        <v>0</v>
      </c>
      <c r="K75" s="34" t="n">
        <v>2280</v>
      </c>
      <c r="L75" s="33" t="n">
        <v>0</v>
      </c>
      <c r="M75" s="33" t="n">
        <v>0</v>
      </c>
      <c r="N75" s="33" t="n">
        <v>2266</v>
      </c>
      <c r="O75" s="33" t="n">
        <v>13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4843010</v>
      </c>
      <c r="E76" s="21" t="n">
        <v>0</v>
      </c>
      <c r="F76" s="21" t="n">
        <v>0</v>
      </c>
      <c r="G76" s="21" t="n">
        <v>4722878</v>
      </c>
      <c r="H76" s="21" t="n">
        <v>120132</v>
      </c>
      <c r="I76" s="21" t="n">
        <v>0</v>
      </c>
      <c r="J76" s="21" t="n">
        <v>0</v>
      </c>
      <c r="K76" s="36" t="n">
        <v>2280</v>
      </c>
      <c r="L76" s="21" t="n">
        <v>0</v>
      </c>
      <c r="M76" s="21" t="n">
        <v>0</v>
      </c>
      <c r="N76" s="21" t="n">
        <v>2266</v>
      </c>
      <c r="O76" s="21" t="n">
        <v>13</v>
      </c>
      <c r="P76" s="37"/>
      <c r="Q76" s="37"/>
      <c r="R76" s="1" t="str">
        <f aca="false">$B75</f>
        <v>ТЭК</v>
      </c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7349629</v>
      </c>
      <c r="E77" s="21" t="n">
        <v>0</v>
      </c>
      <c r="F77" s="21" t="n">
        <v>0</v>
      </c>
      <c r="G77" s="21" t="n">
        <v>341940</v>
      </c>
      <c r="H77" s="21" t="n">
        <v>7007689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14065</v>
      </c>
      <c r="E78" s="21" t="n">
        <v>0</v>
      </c>
      <c r="F78" s="21" t="n">
        <v>6840</v>
      </c>
      <c r="G78" s="21" t="n">
        <v>7225</v>
      </c>
      <c r="H78" s="21" t="n">
        <v>0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  <c r="S78" s="45" t="n">
        <f aca="false">VLOOKUP(D78,'[3]справочно СВОД'!$C$8505:$C$8800,1,0)</f>
        <v>14065</v>
      </c>
      <c r="T78" s="1" t="n">
        <f aca="false">D78-S78</f>
        <v>0</v>
      </c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16014116</v>
      </c>
      <c r="E79" s="33" t="n">
        <v>392215</v>
      </c>
      <c r="F79" s="33" t="n">
        <v>0</v>
      </c>
      <c r="G79" s="33" t="n">
        <v>7088419</v>
      </c>
      <c r="H79" s="33" t="n">
        <v>8533482</v>
      </c>
      <c r="I79" s="33" t="n">
        <v>0</v>
      </c>
      <c r="J79" s="33" t="n">
        <v>0</v>
      </c>
      <c r="K79" s="34" t="n">
        <v>2539</v>
      </c>
      <c r="L79" s="33" t="n">
        <v>82</v>
      </c>
      <c r="M79" s="33" t="n">
        <v>0</v>
      </c>
      <c r="N79" s="33" t="n">
        <v>2295</v>
      </c>
      <c r="O79" s="33" t="n">
        <v>163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5846654</v>
      </c>
      <c r="E80" s="21" t="n">
        <v>58951</v>
      </c>
      <c r="F80" s="21" t="n">
        <v>0</v>
      </c>
      <c r="G80" s="21" t="n">
        <v>4512136</v>
      </c>
      <c r="H80" s="21" t="n">
        <v>1275568</v>
      </c>
      <c r="I80" s="21" t="n">
        <v>0</v>
      </c>
      <c r="J80" s="21" t="n">
        <v>0</v>
      </c>
      <c r="K80" s="36" t="n">
        <v>2539</v>
      </c>
      <c r="L80" s="21" t="n">
        <v>82</v>
      </c>
      <c r="M80" s="21" t="n">
        <v>0</v>
      </c>
      <c r="N80" s="21" t="n">
        <v>2295</v>
      </c>
      <c r="O80" s="21" t="n">
        <v>163</v>
      </c>
      <c r="P80" s="37"/>
      <c r="Q80" s="37"/>
      <c r="R80" s="1" t="str">
        <f aca="false">$B79</f>
        <v>Ростгорсвет</v>
      </c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9773016</v>
      </c>
      <c r="E81" s="21" t="n">
        <v>259466</v>
      </c>
      <c r="F81" s="21" t="n">
        <v>0</v>
      </c>
      <c r="G81" s="21" t="n">
        <v>2255741</v>
      </c>
      <c r="H81" s="21" t="n">
        <v>7257809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394446</v>
      </c>
      <c r="E82" s="21" t="n">
        <v>73798</v>
      </c>
      <c r="F82" s="21" t="n">
        <v>0</v>
      </c>
      <c r="G82" s="21" t="n">
        <v>320542</v>
      </c>
      <c r="H82" s="21" t="n">
        <v>106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  <c r="S82" s="45" t="n">
        <f aca="false">VLOOKUP(D82,'[3]справочно СВОД'!$C$8505:$C$8800,1,0)</f>
        <v>394446</v>
      </c>
      <c r="T82" s="1" t="n">
        <f aca="false">D82-S82</f>
        <v>0</v>
      </c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11751703</v>
      </c>
      <c r="E83" s="33" t="n">
        <v>332533</v>
      </c>
      <c r="F83" s="33" t="n">
        <v>0</v>
      </c>
      <c r="G83" s="33" t="n">
        <v>6021981</v>
      </c>
      <c r="H83" s="33" t="n">
        <v>5397189</v>
      </c>
      <c r="I83" s="33" t="n">
        <v>0</v>
      </c>
      <c r="J83" s="33" t="n">
        <v>0</v>
      </c>
      <c r="K83" s="34" t="n">
        <v>1665</v>
      </c>
      <c r="L83" s="33" t="n">
        <v>0</v>
      </c>
      <c r="M83" s="33" t="n">
        <v>0</v>
      </c>
      <c r="N83" s="33" t="n">
        <v>1520</v>
      </c>
      <c r="O83" s="33" t="n">
        <v>145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3059289</v>
      </c>
      <c r="E84" s="21" t="n">
        <v>0</v>
      </c>
      <c r="F84" s="21" t="n">
        <v>0</v>
      </c>
      <c r="G84" s="21" t="n">
        <v>2391373</v>
      </c>
      <c r="H84" s="21" t="n">
        <v>667916</v>
      </c>
      <c r="I84" s="21" t="n">
        <v>0</v>
      </c>
      <c r="J84" s="21" t="n">
        <v>0</v>
      </c>
      <c r="K84" s="36" t="n">
        <v>1665</v>
      </c>
      <c r="L84" s="21" t="n">
        <v>0</v>
      </c>
      <c r="M84" s="21" t="n">
        <v>0</v>
      </c>
      <c r="N84" s="21" t="n">
        <v>1520</v>
      </c>
      <c r="O84" s="21" t="n">
        <v>145</v>
      </c>
      <c r="P84" s="37"/>
      <c r="Q84" s="37"/>
      <c r="R84" s="1" t="str">
        <f aca="false">$B83</f>
        <v>Спец-Энерго</v>
      </c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7517544</v>
      </c>
      <c r="E85" s="21" t="n">
        <v>0</v>
      </c>
      <c r="F85" s="21" t="n">
        <v>0</v>
      </c>
      <c r="G85" s="21" t="n">
        <v>2788499</v>
      </c>
      <c r="H85" s="21" t="n">
        <v>4729045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1174870</v>
      </c>
      <c r="E86" s="21" t="n">
        <v>332533</v>
      </c>
      <c r="F86" s="21" t="n">
        <v>0</v>
      </c>
      <c r="G86" s="21" t="n">
        <v>842109</v>
      </c>
      <c r="H86" s="21" t="n">
        <v>228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  <c r="S86" s="45" t="n">
        <f aca="false">VLOOKUP(D86,'[3]справочно СВОД'!$C$8505:$C$8800,1,0)</f>
        <v>1174870</v>
      </c>
      <c r="T86" s="1" t="n">
        <f aca="false">D86-S86</f>
        <v>0</v>
      </c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5720317</v>
      </c>
      <c r="E87" s="33" t="n">
        <v>0</v>
      </c>
      <c r="F87" s="33" t="n">
        <v>0</v>
      </c>
      <c r="G87" s="33" t="n">
        <v>4324959</v>
      </c>
      <c r="H87" s="33" t="n">
        <v>1395358</v>
      </c>
      <c r="I87" s="33" t="n">
        <v>0</v>
      </c>
      <c r="J87" s="33" t="n">
        <v>0</v>
      </c>
      <c r="K87" s="34" t="n">
        <v>3369</v>
      </c>
      <c r="L87" s="33" t="n">
        <v>0</v>
      </c>
      <c r="M87" s="33" t="n">
        <v>0</v>
      </c>
      <c r="N87" s="33" t="n">
        <v>3203</v>
      </c>
      <c r="O87" s="33" t="n">
        <v>165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4689369</v>
      </c>
      <c r="E88" s="21" t="n">
        <v>0</v>
      </c>
      <c r="F88" s="21" t="n">
        <v>0</v>
      </c>
      <c r="G88" s="21" t="n">
        <v>4293481</v>
      </c>
      <c r="H88" s="21" t="n">
        <v>395888</v>
      </c>
      <c r="I88" s="21" t="n">
        <v>0</v>
      </c>
      <c r="J88" s="21" t="n">
        <v>0</v>
      </c>
      <c r="K88" s="36" t="n">
        <v>3369</v>
      </c>
      <c r="L88" s="21" t="n">
        <v>0</v>
      </c>
      <c r="M88" s="21" t="n">
        <v>0</v>
      </c>
      <c r="N88" s="21" t="n">
        <v>3203</v>
      </c>
      <c r="O88" s="21" t="n">
        <v>165</v>
      </c>
      <c r="P88" s="37"/>
      <c r="Q88" s="37"/>
      <c r="R88" s="1" t="str">
        <f aca="false">$B87</f>
        <v>ДЭТ</v>
      </c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1030948</v>
      </c>
      <c r="E89" s="21" t="n">
        <v>0</v>
      </c>
      <c r="F89" s="21" t="n">
        <v>0</v>
      </c>
      <c r="G89" s="21" t="n">
        <v>31478</v>
      </c>
      <c r="H89" s="21" t="n">
        <v>999470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0</v>
      </c>
      <c r="E90" s="21" t="n">
        <v>0</v>
      </c>
      <c r="F90" s="21" t="n">
        <v>0</v>
      </c>
      <c r="G90" s="21" t="n">
        <v>0</v>
      </c>
      <c r="H90" s="21" t="n">
        <v>0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  <c r="S90" s="45" t="n">
        <f aca="false">VLOOKUP(D90,'[3]справочно СВОД'!$C$8505:$C$8800,1,0)</f>
        <v>0</v>
      </c>
      <c r="T90" s="1" t="n">
        <f aca="false">D90-S90</f>
        <v>0</v>
      </c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2630163</v>
      </c>
      <c r="E91" s="33" t="n">
        <v>818998</v>
      </c>
      <c r="F91" s="33" t="n">
        <v>0</v>
      </c>
      <c r="G91" s="33" t="n">
        <v>1316642</v>
      </c>
      <c r="H91" s="33" t="n">
        <v>494523</v>
      </c>
      <c r="I91" s="33" t="n">
        <v>0</v>
      </c>
      <c r="J91" s="33" t="n">
        <v>0</v>
      </c>
      <c r="K91" s="34" t="n">
        <v>2765</v>
      </c>
      <c r="L91" s="33" t="n">
        <v>842</v>
      </c>
      <c r="M91" s="33" t="n">
        <v>0</v>
      </c>
      <c r="N91" s="33" t="n">
        <v>1923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2091005</v>
      </c>
      <c r="E92" s="21" t="n">
        <v>720087</v>
      </c>
      <c r="F92" s="21" t="n">
        <v>0</v>
      </c>
      <c r="G92" s="21" t="n">
        <v>1315592</v>
      </c>
      <c r="H92" s="21" t="n">
        <v>55326</v>
      </c>
      <c r="I92" s="21" t="n">
        <v>0</v>
      </c>
      <c r="J92" s="21" t="n">
        <v>0</v>
      </c>
      <c r="K92" s="36" t="n">
        <v>2765</v>
      </c>
      <c r="L92" s="21" t="n">
        <v>842</v>
      </c>
      <c r="M92" s="21" t="n">
        <v>0</v>
      </c>
      <c r="N92" s="21" t="n">
        <v>1923</v>
      </c>
      <c r="O92" s="21" t="n">
        <v>0</v>
      </c>
      <c r="P92" s="37"/>
      <c r="Q92" s="37"/>
      <c r="R92" s="1" t="str">
        <f aca="false">$B91</f>
        <v>ГПЗ-Эстейт</v>
      </c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445080</v>
      </c>
      <c r="E93" s="21" t="n">
        <v>4833</v>
      </c>
      <c r="F93" s="21" t="n">
        <v>0</v>
      </c>
      <c r="G93" s="21" t="n">
        <v>1050</v>
      </c>
      <c r="H93" s="21" t="n">
        <v>439197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94078</v>
      </c>
      <c r="E94" s="21" t="n">
        <v>94078</v>
      </c>
      <c r="F94" s="21" t="n">
        <v>0</v>
      </c>
      <c r="G94" s="21" t="n">
        <v>0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  <c r="S94" s="45" t="n">
        <f aca="false">VLOOKUP(D94,'[3]справочно СВОД'!$C$8505:$C$8800,1,0)</f>
        <v>94078</v>
      </c>
      <c r="T94" s="1" t="n">
        <f aca="false">D94-S94</f>
        <v>0</v>
      </c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11926242</v>
      </c>
      <c r="E95" s="33" t="n">
        <v>306685</v>
      </c>
      <c r="F95" s="33" t="n">
        <v>0</v>
      </c>
      <c r="G95" s="33" t="n">
        <v>5619455</v>
      </c>
      <c r="H95" s="33" t="n">
        <v>6000102</v>
      </c>
      <c r="I95" s="33" t="n">
        <v>0</v>
      </c>
      <c r="J95" s="33" t="n">
        <v>0</v>
      </c>
      <c r="K95" s="34" t="n">
        <v>2696</v>
      </c>
      <c r="L95" s="33" t="n">
        <v>0</v>
      </c>
      <c r="M95" s="33" t="n">
        <v>0</v>
      </c>
      <c r="N95" s="33" t="n">
        <v>2457</v>
      </c>
      <c r="O95" s="33" t="n">
        <v>239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6314280</v>
      </c>
      <c r="E96" s="21" t="n">
        <v>0</v>
      </c>
      <c r="F96" s="21" t="n">
        <v>0</v>
      </c>
      <c r="G96" s="21" t="n">
        <v>5536134</v>
      </c>
      <c r="H96" s="21" t="n">
        <v>778146</v>
      </c>
      <c r="I96" s="21" t="n">
        <v>0</v>
      </c>
      <c r="J96" s="21" t="n">
        <v>0</v>
      </c>
      <c r="K96" s="36" t="n">
        <v>2696</v>
      </c>
      <c r="L96" s="21" t="n">
        <v>0</v>
      </c>
      <c r="M96" s="21" t="n">
        <v>0</v>
      </c>
      <c r="N96" s="21" t="n">
        <v>2457</v>
      </c>
      <c r="O96" s="21" t="n">
        <v>239</v>
      </c>
      <c r="P96" s="37"/>
      <c r="Q96" s="37"/>
      <c r="R96" s="1" t="str">
        <f aca="false">$B95</f>
        <v>Югстрой-Электросеть</v>
      </c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5285954</v>
      </c>
      <c r="E97" s="21" t="n">
        <v>3789</v>
      </c>
      <c r="F97" s="21" t="n">
        <v>0</v>
      </c>
      <c r="G97" s="21" t="n">
        <v>60230</v>
      </c>
      <c r="H97" s="21" t="n">
        <v>5221935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326008</v>
      </c>
      <c r="E98" s="21" t="n">
        <v>302896</v>
      </c>
      <c r="F98" s="21" t="n">
        <v>0</v>
      </c>
      <c r="G98" s="21" t="n">
        <v>23091</v>
      </c>
      <c r="H98" s="21" t="n">
        <v>21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  <c r="S98" s="45" t="n">
        <f aca="false">VLOOKUP(D98,'[3]справочно СВОД'!$C$8505:$C$8800,1,0)</f>
        <v>326008</v>
      </c>
      <c r="T98" s="1" t="n">
        <f aca="false">D98-S98</f>
        <v>0</v>
      </c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5736333</v>
      </c>
      <c r="E99" s="33" t="n">
        <v>4938307</v>
      </c>
      <c r="F99" s="33" t="n">
        <v>0</v>
      </c>
      <c r="G99" s="33" t="n">
        <v>795361</v>
      </c>
      <c r="H99" s="33" t="n">
        <v>2665</v>
      </c>
      <c r="I99" s="33" t="n">
        <v>0</v>
      </c>
      <c r="J99" s="33" t="n">
        <v>0</v>
      </c>
      <c r="K99" s="34" t="n">
        <v>2245</v>
      </c>
      <c r="L99" s="33" t="n">
        <v>1859</v>
      </c>
      <c r="M99" s="33" t="n">
        <v>0</v>
      </c>
      <c r="N99" s="33" t="n">
        <v>382</v>
      </c>
      <c r="O99" s="33" t="n">
        <v>4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5366703</v>
      </c>
      <c r="E100" s="21" t="n">
        <v>4568677</v>
      </c>
      <c r="F100" s="21" t="n">
        <v>0</v>
      </c>
      <c r="G100" s="21" t="n">
        <v>795361</v>
      </c>
      <c r="H100" s="21" t="n">
        <v>2665</v>
      </c>
      <c r="I100" s="21" t="n">
        <v>0</v>
      </c>
      <c r="J100" s="21" t="n">
        <v>0</v>
      </c>
      <c r="K100" s="36" t="n">
        <v>2245</v>
      </c>
      <c r="L100" s="21" t="n">
        <v>1859</v>
      </c>
      <c r="M100" s="21" t="n">
        <v>0</v>
      </c>
      <c r="N100" s="21" t="n">
        <v>382</v>
      </c>
      <c r="O100" s="21" t="n">
        <v>4</v>
      </c>
      <c r="P100" s="37"/>
      <c r="Q100" s="37"/>
      <c r="R100" s="1" t="str">
        <f aca="false">$B99</f>
        <v>РСМЭ</v>
      </c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15843</v>
      </c>
      <c r="E101" s="21" t="n">
        <v>15843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353787</v>
      </c>
      <c r="E102" s="21" t="n">
        <v>353787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  <c r="S102" s="45" t="n">
        <f aca="false">VLOOKUP(D102,'[3]справочно СВОД'!$C$8505:$C$8800,1,0)</f>
        <v>353787</v>
      </c>
      <c r="T102" s="1" t="n">
        <f aca="false">D102-S102</f>
        <v>0</v>
      </c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374082</v>
      </c>
      <c r="E103" s="33" t="n">
        <v>367393</v>
      </c>
      <c r="F103" s="33" t="n">
        <v>0</v>
      </c>
      <c r="G103" s="33" t="n">
        <v>6689</v>
      </c>
      <c r="H103" s="33" t="n">
        <v>0</v>
      </c>
      <c r="I103" s="33" t="n">
        <v>0</v>
      </c>
      <c r="J103" s="33" t="n">
        <v>0</v>
      </c>
      <c r="K103" s="34" t="n">
        <v>2</v>
      </c>
      <c r="L103" s="33" t="n">
        <v>2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338400</v>
      </c>
      <c r="E104" s="21" t="n">
        <v>332573</v>
      </c>
      <c r="F104" s="21" t="n">
        <v>0</v>
      </c>
      <c r="G104" s="21" t="n">
        <v>5827</v>
      </c>
      <c r="H104" s="21" t="n">
        <v>0</v>
      </c>
      <c r="I104" s="21" t="n">
        <v>0</v>
      </c>
      <c r="J104" s="21" t="n">
        <v>0</v>
      </c>
      <c r="K104" s="36" t="n">
        <v>2</v>
      </c>
      <c r="L104" s="21" t="n">
        <v>2</v>
      </c>
      <c r="M104" s="21" t="n">
        <v>0</v>
      </c>
      <c r="N104" s="21" t="n">
        <v>0</v>
      </c>
      <c r="O104" s="21" t="n">
        <v>0</v>
      </c>
      <c r="P104" s="37"/>
      <c r="Q104" s="37"/>
      <c r="R104" s="1" t="str">
        <f aca="false">$B103</f>
        <v>Газпром Энерго</v>
      </c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35682</v>
      </c>
      <c r="E106" s="21" t="n">
        <v>34820</v>
      </c>
      <c r="F106" s="21" t="n">
        <v>0</v>
      </c>
      <c r="G106" s="21" t="n">
        <v>862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  <c r="S106" s="45" t="e">
        <f aca="false">VLOOKUP(D106,'[3]справочно СВОД'!$C$8505:$C$8800,1,0)</f>
        <v>#N/A</v>
      </c>
      <c r="T106" s="1" t="e">
        <f aca="false">D106-S106</f>
        <v>#N/A</v>
      </c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7661018</v>
      </c>
      <c r="E107" s="33" t="n">
        <v>81124</v>
      </c>
      <c r="F107" s="33" t="n">
        <v>23506</v>
      </c>
      <c r="G107" s="33" t="n">
        <v>6529069</v>
      </c>
      <c r="H107" s="33" t="n">
        <v>1027320</v>
      </c>
      <c r="I107" s="33" t="n">
        <v>0</v>
      </c>
      <c r="J107" s="33" t="n">
        <v>0</v>
      </c>
      <c r="K107" s="34" t="n">
        <v>6739</v>
      </c>
      <c r="L107" s="33" t="n">
        <v>0</v>
      </c>
      <c r="M107" s="33" t="n">
        <v>0</v>
      </c>
      <c r="N107" s="33" t="n">
        <v>6727</v>
      </c>
      <c r="O107" s="33" t="n">
        <v>12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6389512</v>
      </c>
      <c r="E108" s="21" t="n">
        <v>0</v>
      </c>
      <c r="F108" s="21" t="n">
        <v>0</v>
      </c>
      <c r="G108" s="21" t="n">
        <v>6174429</v>
      </c>
      <c r="H108" s="21" t="n">
        <v>215083</v>
      </c>
      <c r="I108" s="21" t="n">
        <v>0</v>
      </c>
      <c r="J108" s="21" t="n">
        <v>0</v>
      </c>
      <c r="K108" s="36" t="n">
        <v>6739</v>
      </c>
      <c r="L108" s="21" t="n">
        <v>0</v>
      </c>
      <c r="M108" s="21" t="n">
        <v>0</v>
      </c>
      <c r="N108" s="21" t="n">
        <v>6727</v>
      </c>
      <c r="O108" s="21" t="n">
        <v>12</v>
      </c>
      <c r="P108" s="37"/>
      <c r="Q108" s="37"/>
      <c r="R108" s="1" t="str">
        <f aca="false">$B107</f>
        <v>ПК-Энерго</v>
      </c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908883</v>
      </c>
      <c r="E109" s="21" t="n">
        <v>0</v>
      </c>
      <c r="F109" s="21" t="n">
        <v>0</v>
      </c>
      <c r="G109" s="21" t="n">
        <v>96862</v>
      </c>
      <c r="H109" s="21" t="n">
        <v>812022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362623</v>
      </c>
      <c r="E110" s="21" t="n">
        <v>81124</v>
      </c>
      <c r="F110" s="21" t="n">
        <v>23506</v>
      </c>
      <c r="G110" s="21" t="n">
        <v>257778</v>
      </c>
      <c r="H110" s="21" t="n">
        <v>215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  <c r="S110" s="45" t="n">
        <f aca="false">VLOOKUP(D110,'[3]справочно СВОД'!$C$8505:$C$8800,1,0)</f>
        <v>362623</v>
      </c>
      <c r="T110" s="1" t="n">
        <f aca="false">D110-S110</f>
        <v>0</v>
      </c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0</v>
      </c>
      <c r="E111" s="33" t="n">
        <v>0</v>
      </c>
      <c r="F111" s="33" t="n">
        <v>0</v>
      </c>
      <c r="G111" s="33" t="n">
        <v>0</v>
      </c>
      <c r="H111" s="33" t="n">
        <v>0</v>
      </c>
      <c r="I111" s="33" t="n">
        <v>0</v>
      </c>
      <c r="J111" s="33" t="n">
        <v>0</v>
      </c>
      <c r="K111" s="34" t="n">
        <v>0</v>
      </c>
      <c r="L111" s="33" t="n">
        <v>0</v>
      </c>
      <c r="M111" s="33" t="n">
        <v>0</v>
      </c>
      <c r="N111" s="33" t="n">
        <v>0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0</v>
      </c>
      <c r="E112" s="21" t="n">
        <v>0</v>
      </c>
      <c r="F112" s="21" t="n">
        <v>0</v>
      </c>
      <c r="G112" s="21" t="n">
        <v>0</v>
      </c>
      <c r="H112" s="21" t="n">
        <v>0</v>
      </c>
      <c r="I112" s="21" t="n">
        <v>0</v>
      </c>
      <c r="J112" s="21" t="n">
        <v>0</v>
      </c>
      <c r="K112" s="36" t="n">
        <v>0</v>
      </c>
      <c r="L112" s="21" t="n">
        <v>0</v>
      </c>
      <c r="M112" s="21" t="n">
        <v>0</v>
      </c>
      <c r="N112" s="21" t="n">
        <v>0</v>
      </c>
      <c r="O112" s="21" t="n">
        <v>0</v>
      </c>
      <c r="P112" s="37"/>
      <c r="Q112" s="37"/>
      <c r="R112" s="1" t="str">
        <f aca="false">$B111</f>
        <v>Энерготехинвест</v>
      </c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0</v>
      </c>
      <c r="E113" s="21" t="n">
        <v>0</v>
      </c>
      <c r="F113" s="21" t="n">
        <v>0</v>
      </c>
      <c r="G113" s="21" t="n">
        <v>0</v>
      </c>
      <c r="H113" s="21" t="n">
        <v>0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0</v>
      </c>
      <c r="E114" s="21" t="n">
        <v>0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  <c r="S114" s="45" t="n">
        <f aca="false">VLOOKUP(D114,'[3]справочно СВОД'!$C$8505:$C$8800,1,0)</f>
        <v>0</v>
      </c>
      <c r="T114" s="1" t="n">
        <f aca="false">D114-S114</f>
        <v>0</v>
      </c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144411</v>
      </c>
      <c r="E115" s="33" t="n">
        <v>0</v>
      </c>
      <c r="F115" s="33" t="n">
        <v>0</v>
      </c>
      <c r="G115" s="33" t="n">
        <v>144411</v>
      </c>
      <c r="H115" s="33" t="n">
        <v>0</v>
      </c>
      <c r="I115" s="33" t="n">
        <v>0</v>
      </c>
      <c r="J115" s="33" t="n">
        <v>0</v>
      </c>
      <c r="K115" s="34" t="n">
        <v>81</v>
      </c>
      <c r="L115" s="33" t="n">
        <v>0</v>
      </c>
      <c r="M115" s="33" t="n">
        <v>0</v>
      </c>
      <c r="N115" s="33" t="n">
        <v>81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144411</v>
      </c>
      <c r="E116" s="21" t="n">
        <v>0</v>
      </c>
      <c r="F116" s="21" t="n">
        <v>0</v>
      </c>
      <c r="G116" s="21" t="n">
        <v>144411</v>
      </c>
      <c r="H116" s="21" t="n">
        <v>0</v>
      </c>
      <c r="I116" s="21" t="n">
        <v>0</v>
      </c>
      <c r="J116" s="21" t="n">
        <v>0</v>
      </c>
      <c r="K116" s="36" t="n">
        <v>81</v>
      </c>
      <c r="L116" s="21" t="n">
        <v>0</v>
      </c>
      <c r="M116" s="21" t="n">
        <v>0</v>
      </c>
      <c r="N116" s="21" t="n">
        <v>81</v>
      </c>
      <c r="O116" s="21" t="n">
        <v>0</v>
      </c>
      <c r="P116" s="37"/>
      <c r="Q116" s="37"/>
      <c r="R116" s="1" t="str">
        <f aca="false">$B115</f>
        <v>ЮЭК</v>
      </c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0</v>
      </c>
      <c r="E118" s="21" t="n">
        <v>0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  <c r="S118" s="45" t="n">
        <f aca="false">VLOOKUP(D118,'[3]справочно СВОД'!$C$8505:$C$8800,1,0)</f>
        <v>0</v>
      </c>
      <c r="T118" s="1" t="n">
        <f aca="false">D118-S118</f>
        <v>0</v>
      </c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  <c r="S120" s="45"/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G33" activeCellId="0" sqref="G33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7" min="16" style="1" width="9.14"/>
    <col collapsed="false" customWidth="false" hidden="true" outlineLevel="0" max="18" min="18" style="1" width="11.52"/>
    <col collapsed="false" customWidth="true" hidden="true" outlineLevel="0" max="19" min="19" style="1" width="11.29"/>
    <col collapsed="false" customWidth="false" hidden="true" outlineLevel="0" max="20" min="20" style="1" width="11.52"/>
    <col collapsed="false" customWidth="true" hidden="true" outlineLevel="0" max="21" min="21" style="1" width="19"/>
    <col collapsed="false" customWidth="true" hidden="true" outlineLevel="0" max="22" min="22" style="1" width="13.14"/>
    <col collapsed="false" customWidth="true" hidden="true" outlineLevel="0" max="23" min="23" style="1" width="20.86"/>
    <col collapsed="false" customWidth="false" hidden="true" outlineLevel="0" max="24" min="24" style="1" width="11.52"/>
    <col collapsed="false" customWidth="true" hidden="false" outlineLevel="0" max="1025" min="25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1" t="s">
        <v>47</v>
      </c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45566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  <c r="R10" s="1"/>
      <c r="S10" s="1"/>
      <c r="T10" s="1"/>
      <c r="U10" s="1"/>
      <c r="V10" s="1"/>
      <c r="W10" s="1"/>
      <c r="X10" s="1"/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1001612773.129</v>
      </c>
      <c r="E11" s="17" t="n">
        <v>187182367.299</v>
      </c>
      <c r="F11" s="17" t="n">
        <v>26215876</v>
      </c>
      <c r="G11" s="17" t="n">
        <v>277553907.081</v>
      </c>
      <c r="H11" s="17" t="n">
        <v>504415007.749</v>
      </c>
      <c r="I11" s="17" t="n">
        <v>6245615</v>
      </c>
      <c r="J11" s="17" t="n">
        <v>0</v>
      </c>
      <c r="K11" s="18" t="n">
        <v>228446.634</v>
      </c>
      <c r="L11" s="17" t="n">
        <v>76449.567</v>
      </c>
      <c r="M11" s="17" t="n">
        <v>23246.441</v>
      </c>
      <c r="N11" s="17" t="n">
        <v>115314.745</v>
      </c>
      <c r="O11" s="17" t="n">
        <v>13435.881</v>
      </c>
      <c r="P11" s="17" t="n">
        <v>0</v>
      </c>
      <c r="Q11" s="17" t="n">
        <v>0</v>
      </c>
      <c r="U11" s="43" t="n">
        <f aca="false">[3]СВОД!$C$11</f>
        <v>880154904.989</v>
      </c>
      <c r="V11" s="44" t="n">
        <f aca="false">D11-U11</f>
        <v>121457868.14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440638349.499</v>
      </c>
      <c r="E12" s="21" t="n">
        <v>78753972</v>
      </c>
      <c r="F12" s="21" t="n">
        <v>25301347</v>
      </c>
      <c r="G12" s="21" t="n">
        <v>234981773.397</v>
      </c>
      <c r="H12" s="21" t="n">
        <v>96467126.1020001</v>
      </c>
      <c r="I12" s="21" t="n">
        <v>5134131</v>
      </c>
      <c r="J12" s="21" t="n">
        <v>0</v>
      </c>
      <c r="K12" s="22" t="n">
        <v>228446.634</v>
      </c>
      <c r="L12" s="21" t="n">
        <v>76449.567</v>
      </c>
      <c r="M12" s="21" t="n">
        <v>23246.441</v>
      </c>
      <c r="N12" s="21" t="n">
        <v>115314.745</v>
      </c>
      <c r="O12" s="21" t="n">
        <v>13435.881</v>
      </c>
      <c r="P12" s="23"/>
      <c r="Q12" s="23"/>
      <c r="U12" s="24" t="n">
        <f aca="false">U11-U14-U13</f>
        <v>417252091.73</v>
      </c>
      <c r="V12" s="25" t="n">
        <f aca="false">D12-U12</f>
        <v>23386257.7690001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361128232.63</v>
      </c>
      <c r="E13" s="21" t="n">
        <v>2641920.299</v>
      </c>
      <c r="F13" s="21" t="n">
        <v>749119</v>
      </c>
      <c r="G13" s="21" t="n">
        <v>38883780.684</v>
      </c>
      <c r="H13" s="21" t="n">
        <v>318230117.647</v>
      </c>
      <c r="I13" s="21" t="n">
        <v>623295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[3]СВОД!$C$1336</f>
        <v>381322741.259</v>
      </c>
      <c r="V13" s="25" t="n">
        <f aca="false">D13-U13</f>
        <v>-20194508.6290001</v>
      </c>
      <c r="W13" s="1" t="n"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199846191</v>
      </c>
      <c r="E14" s="21" t="n">
        <v>105786475</v>
      </c>
      <c r="F14" s="21" t="n">
        <v>165410</v>
      </c>
      <c r="G14" s="21" t="n">
        <v>3688353</v>
      </c>
      <c r="H14" s="21" t="n">
        <v>89717764</v>
      </c>
      <c r="I14" s="21" t="n">
        <v>488189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[3]СВОД!$C$1255</f>
        <v>81580072</v>
      </c>
      <c r="V14" s="25" t="n">
        <f aca="false">D14-U14</f>
        <v>118266119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407558543.613</v>
      </c>
      <c r="E15" s="33" t="n">
        <v>163483959.299</v>
      </c>
      <c r="F15" s="33" t="n">
        <v>24622594</v>
      </c>
      <c r="G15" s="33" t="n">
        <v>75231709.021</v>
      </c>
      <c r="H15" s="33" t="n">
        <v>144220281.293</v>
      </c>
      <c r="I15" s="33" t="n">
        <v>0</v>
      </c>
      <c r="J15" s="33" t="n">
        <v>0</v>
      </c>
      <c r="K15" s="34" t="n">
        <v>126056.375</v>
      </c>
      <c r="L15" s="33" t="n">
        <v>61974.189</v>
      </c>
      <c r="M15" s="33" t="n">
        <v>21910.23</v>
      </c>
      <c r="N15" s="33" t="n">
        <v>39425.2289999999</v>
      </c>
      <c r="O15" s="33" t="n">
        <v>2746.727</v>
      </c>
      <c r="P15" s="33" t="n">
        <v>0</v>
      </c>
      <c r="Q15" s="33" t="n">
        <v>0</v>
      </c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182760984.571</v>
      </c>
      <c r="E16" s="21" t="n">
        <v>59491807</v>
      </c>
      <c r="F16" s="21" t="n">
        <v>23981869</v>
      </c>
      <c r="G16" s="21" t="n">
        <v>69512360.206</v>
      </c>
      <c r="H16" s="21" t="n">
        <v>29774948.365</v>
      </c>
      <c r="I16" s="21" t="n">
        <v>0</v>
      </c>
      <c r="J16" s="21" t="n">
        <v>0</v>
      </c>
      <c r="K16" s="36" t="n">
        <v>126056.375</v>
      </c>
      <c r="L16" s="21" t="n">
        <v>61974.189</v>
      </c>
      <c r="M16" s="21" t="n">
        <v>21910.23</v>
      </c>
      <c r="N16" s="21" t="n">
        <v>39425.2289999999</v>
      </c>
      <c r="O16" s="21" t="n">
        <v>2746.727</v>
      </c>
      <c r="P16" s="21" t="n">
        <v>0</v>
      </c>
      <c r="Q16" s="21" t="n">
        <v>0</v>
      </c>
      <c r="R16" s="1" t="str">
        <f aca="false">$B15</f>
        <v>Россети Юг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123091749.042</v>
      </c>
      <c r="E17" s="21" t="n">
        <v>2286342.299</v>
      </c>
      <c r="F17" s="21" t="n">
        <v>640725</v>
      </c>
      <c r="G17" s="21" t="n">
        <v>5719348.815</v>
      </c>
      <c r="H17" s="21" t="n">
        <v>114445332.928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101705810</v>
      </c>
      <c r="E18" s="21" t="n">
        <v>101705810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  <c r="S18" s="45" t="e">
        <f aca="false">VLOOKUP(D18,'[3]справочно СВОД'!$C$8505:$C$8800,1,0)</f>
        <v>#N/A</v>
      </c>
      <c r="T18" s="46" t="e">
        <f aca="false">D18-S18</f>
        <v>#N/A</v>
      </c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446593819.154</v>
      </c>
      <c r="E19" s="33" t="n">
        <v>1895393</v>
      </c>
      <c r="F19" s="33" t="n">
        <v>698842</v>
      </c>
      <c r="G19" s="33" t="n">
        <v>137532213.653</v>
      </c>
      <c r="H19" s="33" t="n">
        <v>306467370.501</v>
      </c>
      <c r="I19" s="33" t="n">
        <v>0</v>
      </c>
      <c r="J19" s="33" t="n">
        <v>0</v>
      </c>
      <c r="K19" s="34" t="n">
        <v>58028.437</v>
      </c>
      <c r="L19" s="33" t="n">
        <v>2112.46</v>
      </c>
      <c r="M19" s="33" t="n">
        <v>1021.059</v>
      </c>
      <c r="N19" s="33" t="n">
        <v>46276.923</v>
      </c>
      <c r="O19" s="33" t="n">
        <v>8617.995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171138111.049</v>
      </c>
      <c r="E20" s="21" t="n">
        <v>1776273</v>
      </c>
      <c r="F20" s="21" t="n">
        <v>698842</v>
      </c>
      <c r="G20" s="21" t="n">
        <v>113278388.433</v>
      </c>
      <c r="H20" s="21" t="n">
        <v>55384607.6160001</v>
      </c>
      <c r="I20" s="21" t="n">
        <v>0</v>
      </c>
      <c r="J20" s="21" t="n">
        <v>0</v>
      </c>
      <c r="K20" s="36" t="n">
        <v>58028.437</v>
      </c>
      <c r="L20" s="21" t="n">
        <v>2112.46</v>
      </c>
      <c r="M20" s="21" t="n">
        <v>1021.059</v>
      </c>
      <c r="N20" s="21" t="n">
        <v>46276.923</v>
      </c>
      <c r="O20" s="21" t="n">
        <v>8617.995</v>
      </c>
      <c r="P20" s="37"/>
      <c r="Q20" s="37"/>
      <c r="R20" s="1" t="str">
        <f aca="false">$B19</f>
        <v>Донэнерго</v>
      </c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189564796.105</v>
      </c>
      <c r="E21" s="21" t="n">
        <v>119120</v>
      </c>
      <c r="F21" s="21" t="n">
        <v>0</v>
      </c>
      <c r="G21" s="21" t="n">
        <v>24253825.22</v>
      </c>
      <c r="H21" s="21" t="n">
        <v>165191850.885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85890912</v>
      </c>
      <c r="E22" s="21" t="n">
        <v>0</v>
      </c>
      <c r="F22" s="21" t="n">
        <v>0</v>
      </c>
      <c r="G22" s="21" t="n">
        <v>0</v>
      </c>
      <c r="H22" s="21" t="n">
        <v>85890912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  <c r="S22" s="45" t="e">
        <f aca="false">VLOOKUP(D22,'[3]справочно СВОД'!$C$8505:$C$8800,1,0)</f>
        <v>#N/A</v>
      </c>
      <c r="T22" s="1" t="e">
        <f aca="false">D22-S22</f>
        <v>#N/A</v>
      </c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6245615</v>
      </c>
      <c r="E23" s="33" t="n">
        <v>0</v>
      </c>
      <c r="F23" s="33" t="n">
        <v>0</v>
      </c>
      <c r="G23" s="33" t="n">
        <v>0</v>
      </c>
      <c r="H23" s="33" t="n">
        <v>0</v>
      </c>
      <c r="I23" s="33" t="n">
        <v>6245615</v>
      </c>
      <c r="J23" s="33" t="n">
        <v>0</v>
      </c>
      <c r="K23" s="34" t="n">
        <v>0</v>
      </c>
      <c r="L23" s="33" t="n">
        <v>0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5134131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5134131</v>
      </c>
      <c r="J24" s="21" t="n">
        <v>0</v>
      </c>
      <c r="K24" s="36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37"/>
      <c r="Q24" s="37"/>
      <c r="R24" s="1" t="str">
        <f aca="false">$B23</f>
        <v>ФСК ЕЭС</v>
      </c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623295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623295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488189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488189</v>
      </c>
      <c r="J26" s="21" t="n">
        <v>0</v>
      </c>
      <c r="K26" s="27"/>
      <c r="L26" s="21"/>
      <c r="M26" s="21"/>
      <c r="N26" s="21"/>
      <c r="O26" s="21"/>
      <c r="P26" s="28"/>
      <c r="Q26" s="28"/>
      <c r="S26" s="45" t="e">
        <f aca="false">VLOOKUP(D26,'[3]справочно СВОД'!$C$8505:$C$8800,1,0)</f>
        <v>#N/A</v>
      </c>
      <c r="T26" s="46" t="e">
        <f aca="false">D26-S26</f>
        <v>#N/A</v>
      </c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4158623</v>
      </c>
      <c r="E27" s="33" t="n">
        <v>0</v>
      </c>
      <c r="F27" s="33" t="n">
        <v>0</v>
      </c>
      <c r="G27" s="33" t="n">
        <v>2885253</v>
      </c>
      <c r="H27" s="33" t="n">
        <v>1273370</v>
      </c>
      <c r="I27" s="33" t="n">
        <v>0</v>
      </c>
      <c r="J27" s="33" t="n">
        <v>0</v>
      </c>
      <c r="K27" s="34" t="n">
        <v>533.497</v>
      </c>
      <c r="L27" s="33" t="n">
        <v>0</v>
      </c>
      <c r="M27" s="33" t="n">
        <v>0</v>
      </c>
      <c r="N27" s="33" t="n">
        <v>528.652</v>
      </c>
      <c r="O27" s="33" t="n">
        <v>4.845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1029438</v>
      </c>
      <c r="E28" s="21" t="n">
        <v>0</v>
      </c>
      <c r="F28" s="21" t="n">
        <v>0</v>
      </c>
      <c r="G28" s="21" t="n">
        <v>976030</v>
      </c>
      <c r="H28" s="21" t="n">
        <v>53408</v>
      </c>
      <c r="I28" s="21" t="n">
        <v>0</v>
      </c>
      <c r="J28" s="21" t="n">
        <v>0</v>
      </c>
      <c r="K28" s="36" t="n">
        <v>533.497</v>
      </c>
      <c r="L28" s="21" t="n">
        <v>0</v>
      </c>
      <c r="M28" s="21" t="n">
        <v>0</v>
      </c>
      <c r="N28" s="21" t="n">
        <v>528.652</v>
      </c>
      <c r="O28" s="21" t="n">
        <v>4.845</v>
      </c>
      <c r="P28" s="37"/>
      <c r="Q28" s="37"/>
      <c r="R28" s="1" t="str">
        <f aca="false">$B27</f>
        <v>ОЭК</v>
      </c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2088140</v>
      </c>
      <c r="E29" s="21" t="n">
        <v>0</v>
      </c>
      <c r="F29" s="21" t="n">
        <v>0</v>
      </c>
      <c r="G29" s="21" t="n">
        <v>868178</v>
      </c>
      <c r="H29" s="21" t="n">
        <v>1219962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1041045</v>
      </c>
      <c r="E30" s="21" t="n">
        <v>0</v>
      </c>
      <c r="F30" s="21" t="n">
        <v>0</v>
      </c>
      <c r="G30" s="21" t="n">
        <v>1041045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  <c r="S30" s="45" t="e">
        <f aca="false">VLOOKUP(D30,'[3]справочно СВОД'!$C$8505:$C$8800,1,0)</f>
        <v>#N/A</v>
      </c>
      <c r="T30" s="1" t="e">
        <f aca="false">D30-S30</f>
        <v>#N/A</v>
      </c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9869659.053</v>
      </c>
      <c r="E31" s="33" t="n">
        <v>913857</v>
      </c>
      <c r="F31" s="33" t="n">
        <v>7348</v>
      </c>
      <c r="G31" s="33" t="n">
        <v>5454417</v>
      </c>
      <c r="H31" s="33" t="n">
        <v>3494037.053</v>
      </c>
      <c r="I31" s="33" t="n">
        <v>0</v>
      </c>
      <c r="J31" s="33" t="n">
        <v>0</v>
      </c>
      <c r="K31" s="34" t="n">
        <v>3307.772</v>
      </c>
      <c r="L31" s="33" t="n">
        <v>68.853</v>
      </c>
      <c r="M31" s="33" t="n">
        <v>0</v>
      </c>
      <c r="N31" s="33" t="n">
        <v>3211.31</v>
      </c>
      <c r="O31" s="33" t="n">
        <v>27.609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6332296.783</v>
      </c>
      <c r="E32" s="21" t="n">
        <v>874120</v>
      </c>
      <c r="F32" s="21" t="n">
        <v>1358</v>
      </c>
      <c r="G32" s="21" t="n">
        <v>5097045</v>
      </c>
      <c r="H32" s="21" t="n">
        <v>359773.783</v>
      </c>
      <c r="I32" s="21" t="n">
        <v>0</v>
      </c>
      <c r="J32" s="21" t="n">
        <v>0</v>
      </c>
      <c r="K32" s="36" t="n">
        <v>3307.772</v>
      </c>
      <c r="L32" s="21" t="n">
        <v>68.853</v>
      </c>
      <c r="M32" s="21" t="n">
        <v>0</v>
      </c>
      <c r="N32" s="21" t="n">
        <v>3211.31</v>
      </c>
      <c r="O32" s="21" t="n">
        <v>27.609</v>
      </c>
      <c r="P32" s="37"/>
      <c r="Q32" s="37"/>
      <c r="R32" s="1" t="str">
        <f aca="false">$B31</f>
        <v>Энерготранс</v>
      </c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1492956.27</v>
      </c>
      <c r="E33" s="21" t="n">
        <v>0</v>
      </c>
      <c r="F33" s="21" t="n">
        <v>0</v>
      </c>
      <c r="G33" s="21" t="n">
        <v>207774</v>
      </c>
      <c r="H33" s="21" t="n">
        <v>1285182.27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2044406</v>
      </c>
      <c r="E34" s="21" t="n">
        <v>39737</v>
      </c>
      <c r="F34" s="21" t="n">
        <v>5990</v>
      </c>
      <c r="G34" s="21" t="n">
        <v>149598</v>
      </c>
      <c r="H34" s="21" t="n">
        <v>1849081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  <c r="S34" s="45" t="e">
        <f aca="false">VLOOKUP(D34,'[3]справочно СВОД'!$C$8505:$C$8800,1,0)</f>
        <v>#N/A</v>
      </c>
      <c r="T34" s="1" t="e">
        <f aca="false">D34-S34</f>
        <v>#N/A</v>
      </c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6854937.811</v>
      </c>
      <c r="E35" s="33" t="n">
        <v>1402552</v>
      </c>
      <c r="F35" s="33" t="n">
        <v>693878</v>
      </c>
      <c r="G35" s="33" t="n">
        <v>2789513.88</v>
      </c>
      <c r="H35" s="33" t="n">
        <v>1968993.931</v>
      </c>
      <c r="I35" s="33" t="n">
        <v>0</v>
      </c>
      <c r="J35" s="33" t="n">
        <v>0</v>
      </c>
      <c r="K35" s="34" t="n">
        <v>2913.163</v>
      </c>
      <c r="L35" s="33" t="n">
        <v>1891.288</v>
      </c>
      <c r="M35" s="33" t="n">
        <v>298.032</v>
      </c>
      <c r="N35" s="33" t="n">
        <v>677.937</v>
      </c>
      <c r="O35" s="33" t="n">
        <v>45.906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4696001.727</v>
      </c>
      <c r="E36" s="21" t="n">
        <v>1402552</v>
      </c>
      <c r="F36" s="21" t="n">
        <v>585484</v>
      </c>
      <c r="G36" s="21" t="n">
        <v>2151444.78</v>
      </c>
      <c r="H36" s="21" t="n">
        <v>556520.947</v>
      </c>
      <c r="I36" s="21" t="n">
        <v>0</v>
      </c>
      <c r="J36" s="21" t="n">
        <v>0</v>
      </c>
      <c r="K36" s="36" t="n">
        <v>2913.163</v>
      </c>
      <c r="L36" s="21" t="n">
        <v>1891.288</v>
      </c>
      <c r="M36" s="21" t="n">
        <v>298.032</v>
      </c>
      <c r="N36" s="21" t="n">
        <v>677.937</v>
      </c>
      <c r="O36" s="21" t="n">
        <v>45.906</v>
      </c>
      <c r="P36" s="37"/>
      <c r="Q36" s="37"/>
      <c r="R36" s="1" t="str">
        <f aca="false">$B35</f>
        <v>РЖД</v>
      </c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1774542.084</v>
      </c>
      <c r="E37" s="21" t="n">
        <v>0</v>
      </c>
      <c r="F37" s="21" t="n">
        <v>108394</v>
      </c>
      <c r="G37" s="21" t="n">
        <v>294343.1</v>
      </c>
      <c r="H37" s="21" t="n">
        <v>1371804.984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384394</v>
      </c>
      <c r="E38" s="21" t="n">
        <v>0</v>
      </c>
      <c r="F38" s="21" t="n">
        <v>0</v>
      </c>
      <c r="G38" s="21" t="n">
        <v>343726</v>
      </c>
      <c r="H38" s="21" t="n">
        <v>40668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  <c r="S38" s="45" t="e">
        <f aca="false">VLOOKUP(D38,'[3]справочно СВОД'!$C$8505:$C$8800,1,0)</f>
        <v>#N/A</v>
      </c>
      <c r="T38" s="1" t="e">
        <f aca="false">D38-S38</f>
        <v>#N/A</v>
      </c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3661173.6</v>
      </c>
      <c r="E39" s="33" t="n">
        <v>130156</v>
      </c>
      <c r="F39" s="33" t="n">
        <v>24656</v>
      </c>
      <c r="G39" s="33" t="n">
        <v>2910564.6</v>
      </c>
      <c r="H39" s="33" t="n">
        <v>595797</v>
      </c>
      <c r="I39" s="33" t="n">
        <v>0</v>
      </c>
      <c r="J39" s="33" t="n">
        <v>0</v>
      </c>
      <c r="K39" s="34" t="n">
        <v>981.467</v>
      </c>
      <c r="L39" s="33" t="n">
        <v>0</v>
      </c>
      <c r="M39" s="33" t="n">
        <v>0</v>
      </c>
      <c r="N39" s="33" t="n">
        <v>979.541</v>
      </c>
      <c r="O39" s="33" t="n">
        <v>1.926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1728333</v>
      </c>
      <c r="E40" s="21" t="n">
        <v>0</v>
      </c>
      <c r="F40" s="21" t="n">
        <v>0</v>
      </c>
      <c r="G40" s="21" t="n">
        <v>1628942</v>
      </c>
      <c r="H40" s="21" t="n">
        <v>99391</v>
      </c>
      <c r="I40" s="21" t="n">
        <v>0</v>
      </c>
      <c r="J40" s="21" t="n">
        <v>0</v>
      </c>
      <c r="K40" s="36" t="n">
        <v>981.467</v>
      </c>
      <c r="L40" s="21" t="n">
        <v>0</v>
      </c>
      <c r="M40" s="21" t="n">
        <v>0</v>
      </c>
      <c r="N40" s="21" t="n">
        <v>979.541</v>
      </c>
      <c r="O40" s="21" t="n">
        <v>1.926</v>
      </c>
      <c r="P40" s="37"/>
      <c r="Q40" s="37"/>
      <c r="R40" s="1" t="str">
        <f aca="false">$B39</f>
        <v>РЭТ</v>
      </c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1282065.6</v>
      </c>
      <c r="E41" s="21" t="n">
        <v>0</v>
      </c>
      <c r="F41" s="21" t="n">
        <v>0</v>
      </c>
      <c r="G41" s="21" t="n">
        <v>785659.6</v>
      </c>
      <c r="H41" s="21" t="n">
        <v>496406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650775</v>
      </c>
      <c r="E42" s="21" t="n">
        <v>130156</v>
      </c>
      <c r="F42" s="21" t="n">
        <v>24656</v>
      </c>
      <c r="G42" s="21" t="n">
        <v>495963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  <c r="S42" s="45" t="e">
        <f aca="false">VLOOKUP(D42,'[3]справочно СВОД'!$C$8505:$C$8800,1,0)</f>
        <v>#N/A</v>
      </c>
      <c r="T42" s="1" t="e">
        <f aca="false">D42-S42</f>
        <v>#N/A</v>
      </c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1274803</v>
      </c>
      <c r="E43" s="33" t="n">
        <v>307598</v>
      </c>
      <c r="F43" s="33" t="n">
        <v>25010</v>
      </c>
      <c r="G43" s="33" t="n">
        <v>699288</v>
      </c>
      <c r="H43" s="33" t="n">
        <v>242907</v>
      </c>
      <c r="I43" s="33" t="n">
        <v>0</v>
      </c>
      <c r="J43" s="33" t="n">
        <v>0</v>
      </c>
      <c r="K43" s="34" t="n">
        <v>761.255</v>
      </c>
      <c r="L43" s="33" t="n">
        <v>0</v>
      </c>
      <c r="M43" s="33" t="n">
        <v>17.12</v>
      </c>
      <c r="N43" s="33" t="n">
        <v>539.773</v>
      </c>
      <c r="O43" s="33" t="n">
        <v>204.362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877428</v>
      </c>
      <c r="E44" s="21" t="n">
        <v>0</v>
      </c>
      <c r="F44" s="21" t="n">
        <v>25010</v>
      </c>
      <c r="G44" s="21" t="n">
        <v>668768</v>
      </c>
      <c r="H44" s="21" t="n">
        <v>183650</v>
      </c>
      <c r="I44" s="21" t="n">
        <v>0</v>
      </c>
      <c r="J44" s="21" t="n">
        <v>0</v>
      </c>
      <c r="K44" s="36" t="n">
        <v>761.255</v>
      </c>
      <c r="L44" s="21" t="n">
        <v>0</v>
      </c>
      <c r="M44" s="21" t="n">
        <v>17.12</v>
      </c>
      <c r="N44" s="21" t="n">
        <v>539.773</v>
      </c>
      <c r="O44" s="21" t="n">
        <v>204.362</v>
      </c>
      <c r="P44" s="37"/>
      <c r="Q44" s="37"/>
      <c r="R44" s="1" t="str">
        <f aca="false">$B43</f>
        <v>ДСК</v>
      </c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89777</v>
      </c>
      <c r="E45" s="21" t="n">
        <v>0</v>
      </c>
      <c r="F45" s="21" t="n">
        <v>0</v>
      </c>
      <c r="G45" s="21" t="n">
        <v>30520</v>
      </c>
      <c r="H45" s="21" t="n">
        <v>59257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307598</v>
      </c>
      <c r="E46" s="21" t="n">
        <v>307598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  <c r="S46" s="45" t="e">
        <f aca="false">VLOOKUP(D46,'[3]справочно СВОД'!$C$8505:$C$8800,1,0)</f>
        <v>#N/A</v>
      </c>
      <c r="T46" s="1" t="e">
        <f aca="false">D46-S46</f>
        <v>#N/A</v>
      </c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11944595.994</v>
      </c>
      <c r="E47" s="33" t="n">
        <v>1994873</v>
      </c>
      <c r="F47" s="33" t="n">
        <v>27948</v>
      </c>
      <c r="G47" s="33" t="n">
        <v>7358344</v>
      </c>
      <c r="H47" s="33" t="n">
        <v>2563430.994</v>
      </c>
      <c r="I47" s="33" t="n">
        <v>0</v>
      </c>
      <c r="J47" s="33" t="n">
        <v>0</v>
      </c>
      <c r="K47" s="34" t="n">
        <v>7455.818</v>
      </c>
      <c r="L47" s="33" t="n">
        <v>2380.171</v>
      </c>
      <c r="M47" s="33" t="n">
        <v>0</v>
      </c>
      <c r="N47" s="33" t="n">
        <v>4844.398</v>
      </c>
      <c r="O47" s="33" t="n">
        <v>231.249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9334404</v>
      </c>
      <c r="E48" s="21" t="n">
        <v>1879198</v>
      </c>
      <c r="F48" s="21" t="n">
        <v>0</v>
      </c>
      <c r="G48" s="21" t="n">
        <v>6934556</v>
      </c>
      <c r="H48" s="21" t="n">
        <v>520650</v>
      </c>
      <c r="I48" s="21" t="n">
        <v>0</v>
      </c>
      <c r="J48" s="21" t="n">
        <v>0</v>
      </c>
      <c r="K48" s="36" t="n">
        <v>7455.818</v>
      </c>
      <c r="L48" s="21" t="n">
        <v>2380.171</v>
      </c>
      <c r="M48" s="21" t="n">
        <v>0</v>
      </c>
      <c r="N48" s="21" t="n">
        <v>4844.398</v>
      </c>
      <c r="O48" s="21" t="n">
        <v>231.249</v>
      </c>
      <c r="P48" s="37"/>
      <c r="Q48" s="37"/>
      <c r="R48" s="1" t="str">
        <f aca="false">$B47</f>
        <v>ЮСК</v>
      </c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1882943.994</v>
      </c>
      <c r="E49" s="21" t="n">
        <v>0</v>
      </c>
      <c r="F49" s="21" t="n">
        <v>0</v>
      </c>
      <c r="G49" s="21" t="n">
        <v>51729</v>
      </c>
      <c r="H49" s="21" t="n">
        <v>1831214.994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727248</v>
      </c>
      <c r="E50" s="21" t="n">
        <v>115675</v>
      </c>
      <c r="F50" s="21" t="n">
        <v>27948</v>
      </c>
      <c r="G50" s="21" t="n">
        <v>372059</v>
      </c>
      <c r="H50" s="21" t="n">
        <v>211566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  <c r="S50" s="45" t="e">
        <f aca="false">VLOOKUP(D50,'[3]справочно СВОД'!$C$8505:$C$8800,1,0)</f>
        <v>#N/A</v>
      </c>
      <c r="T50" s="1" t="e">
        <f aca="false">D50-S50</f>
        <v>#N/A</v>
      </c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1086739</v>
      </c>
      <c r="E51" s="33" t="n">
        <v>24697</v>
      </c>
      <c r="F51" s="33" t="n">
        <v>0</v>
      </c>
      <c r="G51" s="33" t="n">
        <v>568503</v>
      </c>
      <c r="H51" s="33" t="n">
        <v>493539</v>
      </c>
      <c r="I51" s="33" t="n">
        <v>0</v>
      </c>
      <c r="J51" s="33" t="n">
        <v>0</v>
      </c>
      <c r="K51" s="34" t="n">
        <v>390.054</v>
      </c>
      <c r="L51" s="33" t="n">
        <v>0</v>
      </c>
      <c r="M51" s="33" t="n">
        <v>0</v>
      </c>
      <c r="N51" s="33" t="n">
        <v>390.044</v>
      </c>
      <c r="O51" s="33" t="n">
        <v>0.01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623982</v>
      </c>
      <c r="E52" s="21" t="n">
        <v>0</v>
      </c>
      <c r="F52" s="21" t="n">
        <v>0</v>
      </c>
      <c r="G52" s="21" t="n">
        <v>542604</v>
      </c>
      <c r="H52" s="21" t="n">
        <v>81378</v>
      </c>
      <c r="I52" s="21" t="n">
        <v>0</v>
      </c>
      <c r="J52" s="21" t="n">
        <v>0</v>
      </c>
      <c r="K52" s="36" t="n">
        <v>390.054</v>
      </c>
      <c r="L52" s="21" t="n">
        <v>0</v>
      </c>
      <c r="M52" s="21" t="n">
        <v>0</v>
      </c>
      <c r="N52" s="21" t="n">
        <v>390.044</v>
      </c>
      <c r="O52" s="21" t="n">
        <v>0.01</v>
      </c>
      <c r="P52" s="37"/>
      <c r="Q52" s="37"/>
      <c r="R52" s="1" t="str">
        <f aca="false">$B51</f>
        <v>Агро-Маркет</v>
      </c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227511</v>
      </c>
      <c r="E53" s="21" t="n">
        <v>0</v>
      </c>
      <c r="F53" s="21" t="n">
        <v>0</v>
      </c>
      <c r="G53" s="21" t="n">
        <v>21085</v>
      </c>
      <c r="H53" s="21" t="n">
        <v>206426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235246</v>
      </c>
      <c r="E54" s="21" t="n">
        <v>24697</v>
      </c>
      <c r="F54" s="21" t="n">
        <v>0</v>
      </c>
      <c r="G54" s="21" t="n">
        <v>4814</v>
      </c>
      <c r="H54" s="21" t="n">
        <v>205735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  <c r="S54" s="45" t="e">
        <f aca="false">VLOOKUP(D54,'[3]справочно СВОД'!$C$8505:$C$8800,1,0)</f>
        <v>#N/A</v>
      </c>
      <c r="T54" s="1" t="e">
        <f aca="false">D54-S54</f>
        <v>#N/A</v>
      </c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11010773.527</v>
      </c>
      <c r="E55" s="33" t="n">
        <v>0</v>
      </c>
      <c r="F55" s="33" t="n">
        <v>8784</v>
      </c>
      <c r="G55" s="33" t="n">
        <v>3525878.034</v>
      </c>
      <c r="H55" s="33" t="n">
        <v>7476111.493</v>
      </c>
      <c r="I55" s="33" t="n">
        <v>0</v>
      </c>
      <c r="J55" s="33" t="n">
        <v>0</v>
      </c>
      <c r="K55" s="34" t="n">
        <v>2176.331</v>
      </c>
      <c r="L55" s="33" t="n">
        <v>0</v>
      </c>
      <c r="M55" s="33" t="n">
        <v>0</v>
      </c>
      <c r="N55" s="33" t="n">
        <v>1395.369</v>
      </c>
      <c r="O55" s="33" t="n">
        <v>780.962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7386958</v>
      </c>
      <c r="E56" s="21" t="n">
        <v>0</v>
      </c>
      <c r="F56" s="21" t="n">
        <v>8784</v>
      </c>
      <c r="G56" s="21" t="n">
        <v>2834531</v>
      </c>
      <c r="H56" s="21" t="n">
        <v>4543643</v>
      </c>
      <c r="I56" s="21" t="n">
        <v>0</v>
      </c>
      <c r="J56" s="21" t="n">
        <v>0</v>
      </c>
      <c r="K56" s="36" t="n">
        <v>2176.331</v>
      </c>
      <c r="L56" s="21" t="n">
        <v>0</v>
      </c>
      <c r="M56" s="21" t="n">
        <v>0</v>
      </c>
      <c r="N56" s="21" t="n">
        <v>1395.369</v>
      </c>
      <c r="O56" s="21" t="n">
        <v>780.962</v>
      </c>
      <c r="P56" s="37"/>
      <c r="Q56" s="37"/>
      <c r="R56" s="1" t="str">
        <f aca="false">$B55</f>
        <v>Оборонэнерго</v>
      </c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2580587.527</v>
      </c>
      <c r="E57" s="21" t="n">
        <v>0</v>
      </c>
      <c r="F57" s="21" t="n">
        <v>0</v>
      </c>
      <c r="G57" s="21" t="n">
        <v>686286.034</v>
      </c>
      <c r="H57" s="21" t="n">
        <v>1894301.493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1043228</v>
      </c>
      <c r="E58" s="21" t="n">
        <v>0</v>
      </c>
      <c r="F58" s="21" t="n">
        <v>0</v>
      </c>
      <c r="G58" s="21" t="n">
        <v>5061</v>
      </c>
      <c r="H58" s="21" t="n">
        <v>1038167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  <c r="S58" s="45" t="e">
        <f aca="false">VLOOKUP(D58,'[3]справочно СВОД'!$C$8505:$C$8800,1,0)</f>
        <v>#N/A</v>
      </c>
      <c r="T58" s="1" t="e">
        <f aca="false">D58-S58</f>
        <v>#N/A</v>
      </c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11622472.004</v>
      </c>
      <c r="E59" s="33" t="n">
        <v>1640188</v>
      </c>
      <c r="F59" s="33" t="n">
        <v>0</v>
      </c>
      <c r="G59" s="33" t="n">
        <v>2545433</v>
      </c>
      <c r="H59" s="33" t="n">
        <v>7436851.004</v>
      </c>
      <c r="I59" s="33" t="n">
        <v>0</v>
      </c>
      <c r="J59" s="33" t="n">
        <v>0</v>
      </c>
      <c r="K59" s="34" t="n">
        <v>1758.323</v>
      </c>
      <c r="L59" s="33" t="n">
        <v>1511.512</v>
      </c>
      <c r="M59" s="33" t="n">
        <v>0</v>
      </c>
      <c r="N59" s="33" t="n">
        <v>162.346</v>
      </c>
      <c r="O59" s="33" t="n">
        <v>84.465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4947650</v>
      </c>
      <c r="E60" s="21" t="n">
        <v>1640188</v>
      </c>
      <c r="F60" s="21" t="n">
        <v>0</v>
      </c>
      <c r="G60" s="21" t="n">
        <v>1985339</v>
      </c>
      <c r="H60" s="21" t="n">
        <v>1322123</v>
      </c>
      <c r="I60" s="21" t="n">
        <v>0</v>
      </c>
      <c r="J60" s="21" t="n">
        <v>0</v>
      </c>
      <c r="K60" s="36" t="n">
        <v>1758.323</v>
      </c>
      <c r="L60" s="21" t="n">
        <v>1511.512</v>
      </c>
      <c r="M60" s="21" t="n">
        <v>0</v>
      </c>
      <c r="N60" s="21" t="n">
        <v>162.346</v>
      </c>
      <c r="O60" s="21" t="n">
        <v>84.465</v>
      </c>
      <c r="P60" s="37"/>
      <c r="Q60" s="37"/>
      <c r="R60" s="1" t="str">
        <f aca="false">$B59</f>
        <v>ВГЭС</v>
      </c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6397865.004</v>
      </c>
      <c r="E61" s="21" t="n">
        <v>0</v>
      </c>
      <c r="F61" s="21" t="n">
        <v>0</v>
      </c>
      <c r="G61" s="21" t="n">
        <v>560094</v>
      </c>
      <c r="H61" s="21" t="n">
        <v>5837771.004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276957</v>
      </c>
      <c r="E62" s="21" t="n">
        <v>0</v>
      </c>
      <c r="F62" s="21" t="n">
        <v>0</v>
      </c>
      <c r="G62" s="21" t="n">
        <v>0</v>
      </c>
      <c r="H62" s="21" t="n">
        <v>276957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  <c r="S62" s="45" t="e">
        <f aca="false">VLOOKUP(D62,'[3]справочно СВОД'!$C$8505:$C$8800,1,0)</f>
        <v>#N/A</v>
      </c>
      <c r="T62" s="1" t="e">
        <f aca="false">D62-S62</f>
        <v>#N/A</v>
      </c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4009798</v>
      </c>
      <c r="E63" s="33" t="n">
        <v>475988</v>
      </c>
      <c r="F63" s="33" t="n">
        <v>0</v>
      </c>
      <c r="G63" s="33" t="n">
        <v>3107993</v>
      </c>
      <c r="H63" s="33" t="n">
        <v>425817</v>
      </c>
      <c r="I63" s="33" t="n">
        <v>0</v>
      </c>
      <c r="J63" s="33" t="n">
        <v>0</v>
      </c>
      <c r="K63" s="34" t="n">
        <v>881.241</v>
      </c>
      <c r="L63" s="33" t="n">
        <v>0</v>
      </c>
      <c r="M63" s="33" t="n">
        <v>0</v>
      </c>
      <c r="N63" s="33" t="n">
        <v>878.642</v>
      </c>
      <c r="O63" s="33" t="n">
        <v>2.599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2936019</v>
      </c>
      <c r="E64" s="21" t="n">
        <v>15</v>
      </c>
      <c r="F64" s="21" t="n">
        <v>0</v>
      </c>
      <c r="G64" s="21" t="n">
        <v>2918796</v>
      </c>
      <c r="H64" s="21" t="n">
        <v>17208</v>
      </c>
      <c r="I64" s="21" t="n">
        <v>0</v>
      </c>
      <c r="J64" s="21" t="n">
        <v>0</v>
      </c>
      <c r="K64" s="36" t="n">
        <v>881.241</v>
      </c>
      <c r="L64" s="21" t="n">
        <v>0</v>
      </c>
      <c r="M64" s="21" t="n">
        <v>0</v>
      </c>
      <c r="N64" s="21" t="n">
        <v>878.642</v>
      </c>
      <c r="O64" s="21" t="n">
        <v>2.599</v>
      </c>
      <c r="P64" s="37"/>
      <c r="Q64" s="37"/>
      <c r="R64" s="1" t="str">
        <f aca="false">$B63</f>
        <v>Промэлектросеть</v>
      </c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597806</v>
      </c>
      <c r="E65" s="21" t="n">
        <v>0</v>
      </c>
      <c r="F65" s="21" t="n">
        <v>0</v>
      </c>
      <c r="G65" s="21" t="n">
        <v>189197</v>
      </c>
      <c r="H65" s="21" t="n">
        <v>408609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475973</v>
      </c>
      <c r="E66" s="21" t="n">
        <v>475973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  <c r="S66" s="45" t="e">
        <f aca="false">VLOOKUP(D66,'[3]справочно СВОД'!$C$8505:$C$8800,1,0)</f>
        <v>#N/A</v>
      </c>
      <c r="T66" s="1" t="e">
        <f aca="false">D66-S66</f>
        <v>#N/A</v>
      </c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3061016.99</v>
      </c>
      <c r="E67" s="33" t="n">
        <v>104481</v>
      </c>
      <c r="F67" s="33" t="n">
        <v>0</v>
      </c>
      <c r="G67" s="33" t="n">
        <v>526078</v>
      </c>
      <c r="H67" s="33" t="n">
        <v>2430457.99</v>
      </c>
      <c r="I67" s="33" t="n">
        <v>0</v>
      </c>
      <c r="J67" s="33" t="n">
        <v>0</v>
      </c>
      <c r="K67" s="34" t="n">
        <v>85.952</v>
      </c>
      <c r="L67" s="33" t="n">
        <v>0</v>
      </c>
      <c r="M67" s="33" t="n">
        <v>0</v>
      </c>
      <c r="N67" s="33" t="n">
        <v>85.952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767093</v>
      </c>
      <c r="E68" s="21" t="n">
        <v>0</v>
      </c>
      <c r="F68" s="21" t="n">
        <v>0</v>
      </c>
      <c r="G68" s="21" t="n">
        <v>328773</v>
      </c>
      <c r="H68" s="21" t="n">
        <v>438320</v>
      </c>
      <c r="I68" s="21" t="n">
        <v>0</v>
      </c>
      <c r="J68" s="21" t="n">
        <v>0</v>
      </c>
      <c r="K68" s="36" t="n">
        <v>85.952</v>
      </c>
      <c r="L68" s="21" t="n">
        <v>0</v>
      </c>
      <c r="M68" s="21" t="n">
        <v>0</v>
      </c>
      <c r="N68" s="21" t="n">
        <v>85.952</v>
      </c>
      <c r="O68" s="21" t="n">
        <v>0</v>
      </c>
      <c r="P68" s="37"/>
      <c r="Q68" s="37"/>
      <c r="R68" s="1" t="str">
        <f aca="false">$B67</f>
        <v>Тесла</v>
      </c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2378691.99</v>
      </c>
      <c r="E69" s="21" t="n">
        <v>0</v>
      </c>
      <c r="F69" s="21" t="n">
        <v>0</v>
      </c>
      <c r="G69" s="21" t="n">
        <v>386554</v>
      </c>
      <c r="H69" s="21" t="n">
        <v>1992137.99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-84768</v>
      </c>
      <c r="E70" s="21" t="n">
        <v>104481</v>
      </c>
      <c r="F70" s="21" t="n">
        <v>0</v>
      </c>
      <c r="G70" s="21" t="n">
        <v>-189249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  <c r="S70" s="45" t="e">
        <f aca="false">VLOOKUP(D70,'[3]справочно СВОД'!$C$8505:$C$8800,1,0)</f>
        <v>#N/A</v>
      </c>
      <c r="T70" s="1" t="e">
        <f aca="false">D70-S70</f>
        <v>#N/A</v>
      </c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2618152</v>
      </c>
      <c r="E71" s="33" t="n">
        <v>7380</v>
      </c>
      <c r="F71" s="33" t="n">
        <v>0</v>
      </c>
      <c r="G71" s="33" t="n">
        <v>1144716</v>
      </c>
      <c r="H71" s="33" t="n">
        <v>1466056</v>
      </c>
      <c r="I71" s="33" t="n">
        <v>0</v>
      </c>
      <c r="J71" s="33" t="n">
        <v>0</v>
      </c>
      <c r="K71" s="34" t="n">
        <v>296.96</v>
      </c>
      <c r="L71" s="33" t="n">
        <v>0</v>
      </c>
      <c r="M71" s="33" t="n">
        <v>0</v>
      </c>
      <c r="N71" s="33" t="n">
        <v>142.52</v>
      </c>
      <c r="O71" s="33" t="n">
        <v>154.44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1114354</v>
      </c>
      <c r="E72" s="21" t="n">
        <v>7380</v>
      </c>
      <c r="F72" s="21" t="n">
        <v>0</v>
      </c>
      <c r="G72" s="21" t="n">
        <v>805886</v>
      </c>
      <c r="H72" s="21" t="n">
        <v>301088</v>
      </c>
      <c r="I72" s="21" t="n">
        <v>0</v>
      </c>
      <c r="J72" s="21" t="n">
        <v>0</v>
      </c>
      <c r="K72" s="36" t="n">
        <v>296.96</v>
      </c>
      <c r="L72" s="21" t="n">
        <v>0</v>
      </c>
      <c r="M72" s="21" t="n">
        <v>0</v>
      </c>
      <c r="N72" s="21" t="n">
        <v>142.52</v>
      </c>
      <c r="O72" s="21" t="n">
        <v>154.44</v>
      </c>
      <c r="P72" s="37"/>
      <c r="Q72" s="37"/>
      <c r="R72" s="1" t="str">
        <f aca="false">$B71</f>
        <v>Энергосеть-Р</v>
      </c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1306765</v>
      </c>
      <c r="E73" s="21" t="n">
        <v>0</v>
      </c>
      <c r="F73" s="21" t="n">
        <v>0</v>
      </c>
      <c r="G73" s="21" t="n">
        <v>335281</v>
      </c>
      <c r="H73" s="21" t="n">
        <v>971484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197033</v>
      </c>
      <c r="E74" s="21" t="n">
        <v>0</v>
      </c>
      <c r="F74" s="21" t="n">
        <v>0</v>
      </c>
      <c r="G74" s="21" t="n">
        <v>3549</v>
      </c>
      <c r="H74" s="21" t="n">
        <v>193484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  <c r="S74" s="45" t="e">
        <f aca="false">VLOOKUP(D74,'[3]справочно СВОД'!$C$8505:$C$8800,1,0)</f>
        <v>#N/A</v>
      </c>
      <c r="T74" s="1" t="e">
        <f aca="false">D74-S74</f>
        <v>#N/A</v>
      </c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11643447.59</v>
      </c>
      <c r="E75" s="33" t="n">
        <v>0</v>
      </c>
      <c r="F75" s="33" t="n">
        <v>7123</v>
      </c>
      <c r="G75" s="33" t="n">
        <v>5461912</v>
      </c>
      <c r="H75" s="33" t="n">
        <v>6174412.59</v>
      </c>
      <c r="I75" s="33" t="n">
        <v>0</v>
      </c>
      <c r="J75" s="33" t="n">
        <v>0</v>
      </c>
      <c r="K75" s="34" t="n">
        <v>2278.798</v>
      </c>
      <c r="L75" s="33" t="n">
        <v>0</v>
      </c>
      <c r="M75" s="33" t="n">
        <v>0</v>
      </c>
      <c r="N75" s="33" t="n">
        <v>2267.392</v>
      </c>
      <c r="O75" s="33" t="n">
        <v>11.406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5284988</v>
      </c>
      <c r="E76" s="21" t="n">
        <v>0</v>
      </c>
      <c r="F76" s="21" t="n">
        <v>0</v>
      </c>
      <c r="G76" s="21" t="n">
        <v>5151828</v>
      </c>
      <c r="H76" s="21" t="n">
        <v>133160</v>
      </c>
      <c r="I76" s="21" t="n">
        <v>0</v>
      </c>
      <c r="J76" s="21" t="n">
        <v>0</v>
      </c>
      <c r="K76" s="36" t="n">
        <v>2278.798</v>
      </c>
      <c r="L76" s="21" t="n">
        <v>0</v>
      </c>
      <c r="M76" s="21" t="n">
        <v>0</v>
      </c>
      <c r="N76" s="21" t="n">
        <v>2267.392</v>
      </c>
      <c r="O76" s="21" t="n">
        <v>11.406</v>
      </c>
      <c r="P76" s="37"/>
      <c r="Q76" s="37"/>
      <c r="R76" s="1" t="str">
        <f aca="false">$B75</f>
        <v>ТЭК</v>
      </c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6324052.59</v>
      </c>
      <c r="E77" s="21" t="n">
        <v>0</v>
      </c>
      <c r="F77" s="21" t="n">
        <v>0</v>
      </c>
      <c r="G77" s="21" t="n">
        <v>282800</v>
      </c>
      <c r="H77" s="21" t="n">
        <v>6041252.59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34407</v>
      </c>
      <c r="E78" s="21" t="n">
        <v>0</v>
      </c>
      <c r="F78" s="21" t="n">
        <v>7123</v>
      </c>
      <c r="G78" s="21" t="n">
        <v>27284</v>
      </c>
      <c r="H78" s="21" t="n">
        <v>0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  <c r="S78" s="45" t="e">
        <f aca="false">VLOOKUP(D78,'[3]справочно СВОД'!$C$8505:$C$8800,1,0)</f>
        <v>#N/A</v>
      </c>
      <c r="T78" s="1" t="e">
        <f aca="false">D78-S78</f>
        <v>#N/A</v>
      </c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13490154.476</v>
      </c>
      <c r="E79" s="33" t="n">
        <v>627745</v>
      </c>
      <c r="F79" s="33" t="n">
        <v>0</v>
      </c>
      <c r="G79" s="33" t="n">
        <v>5937826.056</v>
      </c>
      <c r="H79" s="33" t="n">
        <v>6924583.42</v>
      </c>
      <c r="I79" s="33" t="n">
        <v>0</v>
      </c>
      <c r="J79" s="33" t="n">
        <v>0</v>
      </c>
      <c r="K79" s="34" t="n">
        <v>2153.233</v>
      </c>
      <c r="L79" s="33" t="n">
        <v>170.309</v>
      </c>
      <c r="M79" s="33" t="n">
        <v>0</v>
      </c>
      <c r="N79" s="33" t="n">
        <v>1809.816</v>
      </c>
      <c r="O79" s="33" t="n">
        <v>173.108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5074506.369</v>
      </c>
      <c r="E80" s="21" t="n">
        <v>125523</v>
      </c>
      <c r="F80" s="21" t="n">
        <v>0</v>
      </c>
      <c r="G80" s="21" t="n">
        <v>3844710.978</v>
      </c>
      <c r="H80" s="21" t="n">
        <v>1104272.391</v>
      </c>
      <c r="I80" s="21" t="n">
        <v>0</v>
      </c>
      <c r="J80" s="21" t="n">
        <v>0</v>
      </c>
      <c r="K80" s="36" t="n">
        <v>2153.233</v>
      </c>
      <c r="L80" s="21" t="n">
        <v>170.309</v>
      </c>
      <c r="M80" s="21" t="n">
        <v>0</v>
      </c>
      <c r="N80" s="21" t="n">
        <v>1809.816</v>
      </c>
      <c r="O80" s="21" t="n">
        <v>173.108</v>
      </c>
      <c r="P80" s="37"/>
      <c r="Q80" s="37"/>
      <c r="R80" s="1" t="str">
        <f aca="false">$B79</f>
        <v>Ростгорсвет</v>
      </c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7648997.107</v>
      </c>
      <c r="E81" s="21" t="n">
        <v>205804</v>
      </c>
      <c r="F81" s="21" t="n">
        <v>0</v>
      </c>
      <c r="G81" s="21" t="n">
        <v>1632483.078</v>
      </c>
      <c r="H81" s="21" t="n">
        <v>5810710.029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766651</v>
      </c>
      <c r="E82" s="21" t="n">
        <v>296418</v>
      </c>
      <c r="F82" s="21" t="n">
        <v>0</v>
      </c>
      <c r="G82" s="21" t="n">
        <v>460632</v>
      </c>
      <c r="H82" s="21" t="n">
        <v>9601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  <c r="S82" s="45" t="e">
        <f aca="false">VLOOKUP(D82,'[3]справочно СВОД'!$C$8505:$C$8800,1,0)</f>
        <v>#N/A</v>
      </c>
      <c r="T82" s="1" t="e">
        <f aca="false">D82-S82</f>
        <v>#N/A</v>
      </c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10678770.84</v>
      </c>
      <c r="E83" s="33" t="n">
        <v>650746</v>
      </c>
      <c r="F83" s="33" t="n">
        <v>0</v>
      </c>
      <c r="G83" s="33" t="n">
        <v>5315024</v>
      </c>
      <c r="H83" s="33" t="n">
        <v>4713000.84</v>
      </c>
      <c r="I83" s="33" t="n">
        <v>0</v>
      </c>
      <c r="J83" s="33" t="n">
        <v>0</v>
      </c>
      <c r="K83" s="34" t="n">
        <v>1704.833</v>
      </c>
      <c r="L83" s="33" t="n">
        <v>0</v>
      </c>
      <c r="M83" s="33" t="n">
        <v>0</v>
      </c>
      <c r="N83" s="33" t="n">
        <v>1593.016</v>
      </c>
      <c r="O83" s="33" t="n">
        <v>111.817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2887019</v>
      </c>
      <c r="E84" s="21" t="n">
        <v>0</v>
      </c>
      <c r="F84" s="21" t="n">
        <v>0</v>
      </c>
      <c r="G84" s="21" t="n">
        <v>2316551</v>
      </c>
      <c r="H84" s="21" t="n">
        <v>570468</v>
      </c>
      <c r="I84" s="21" t="n">
        <v>0</v>
      </c>
      <c r="J84" s="21" t="n">
        <v>0</v>
      </c>
      <c r="K84" s="36" t="n">
        <v>1704.833</v>
      </c>
      <c r="L84" s="21" t="n">
        <v>0</v>
      </c>
      <c r="M84" s="21" t="n">
        <v>0</v>
      </c>
      <c r="N84" s="21" t="n">
        <v>1593.016</v>
      </c>
      <c r="O84" s="21" t="n">
        <v>111.817</v>
      </c>
      <c r="P84" s="37"/>
      <c r="Q84" s="37"/>
      <c r="R84" s="1" t="str">
        <f aca="false">$B83</f>
        <v>Спец-Энерго</v>
      </c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6563176.84</v>
      </c>
      <c r="E85" s="21" t="n">
        <v>0</v>
      </c>
      <c r="F85" s="21" t="n">
        <v>0</v>
      </c>
      <c r="G85" s="21" t="n">
        <v>2420821</v>
      </c>
      <c r="H85" s="21" t="n">
        <v>4142355.84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1228575</v>
      </c>
      <c r="E86" s="21" t="n">
        <v>650746</v>
      </c>
      <c r="F86" s="21" t="n">
        <v>0</v>
      </c>
      <c r="G86" s="21" t="n">
        <v>577652</v>
      </c>
      <c r="H86" s="21" t="n">
        <v>177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  <c r="S86" s="45" t="e">
        <f aca="false">VLOOKUP(D86,'[3]справочно СВОД'!$C$8505:$C$8800,1,0)</f>
        <v>#N/A</v>
      </c>
      <c r="T86" s="1" t="e">
        <f aca="false">D86-S86</f>
        <v>#N/A</v>
      </c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0</v>
      </c>
      <c r="E87" s="33" t="n">
        <v>0</v>
      </c>
      <c r="F87" s="33" t="n">
        <v>0</v>
      </c>
      <c r="G87" s="33" t="n">
        <v>0</v>
      </c>
      <c r="H87" s="33" t="n">
        <v>0</v>
      </c>
      <c r="I87" s="33" t="n">
        <v>0</v>
      </c>
      <c r="J87" s="33" t="n">
        <v>0</v>
      </c>
      <c r="K87" s="34" t="n">
        <v>0</v>
      </c>
      <c r="L87" s="33" t="n">
        <v>0</v>
      </c>
      <c r="M87" s="33" t="n">
        <v>0</v>
      </c>
      <c r="N87" s="33" t="n">
        <v>0</v>
      </c>
      <c r="O87" s="33" t="n">
        <v>0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0</v>
      </c>
      <c r="E88" s="21" t="n">
        <v>0</v>
      </c>
      <c r="F88" s="21" t="n">
        <v>0</v>
      </c>
      <c r="G88" s="21" t="n">
        <v>0</v>
      </c>
      <c r="H88" s="21" t="n">
        <v>0</v>
      </c>
      <c r="I88" s="21" t="n">
        <v>0</v>
      </c>
      <c r="J88" s="21" t="n">
        <v>0</v>
      </c>
      <c r="K88" s="36" t="n">
        <v>0</v>
      </c>
      <c r="L88" s="21" t="n">
        <v>0</v>
      </c>
      <c r="M88" s="21" t="n">
        <v>0</v>
      </c>
      <c r="N88" s="21" t="n">
        <v>0</v>
      </c>
      <c r="O88" s="21" t="n">
        <v>0</v>
      </c>
      <c r="P88" s="37"/>
      <c r="Q88" s="37"/>
      <c r="R88" s="1" t="str">
        <f aca="false">$B87</f>
        <v>ДЭТ</v>
      </c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0</v>
      </c>
      <c r="E89" s="21" t="n">
        <v>0</v>
      </c>
      <c r="F89" s="21" t="n">
        <v>0</v>
      </c>
      <c r="G89" s="21" t="n">
        <v>0</v>
      </c>
      <c r="H89" s="21" t="n">
        <v>0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0</v>
      </c>
      <c r="E90" s="21" t="n">
        <v>0</v>
      </c>
      <c r="F90" s="21" t="n">
        <v>0</v>
      </c>
      <c r="G90" s="21" t="n">
        <v>0</v>
      </c>
      <c r="H90" s="21" t="n">
        <v>0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  <c r="S90" s="45" t="n">
        <f aca="false">VLOOKUP(D90,'[3]справочно СВОД'!$C$8505:$C$8800,1,0)</f>
        <v>0</v>
      </c>
      <c r="T90" s="1" t="n">
        <f aca="false">D90-S90</f>
        <v>0</v>
      </c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2001423</v>
      </c>
      <c r="E91" s="33" t="n">
        <v>1175230</v>
      </c>
      <c r="F91" s="33" t="n">
        <v>0</v>
      </c>
      <c r="G91" s="33" t="n">
        <v>404207</v>
      </c>
      <c r="H91" s="33" t="n">
        <v>421986</v>
      </c>
      <c r="I91" s="33" t="n">
        <v>0</v>
      </c>
      <c r="J91" s="33" t="n">
        <v>0</v>
      </c>
      <c r="K91" s="34" t="n">
        <v>1686.121</v>
      </c>
      <c r="L91" s="33" t="n">
        <v>1199.466</v>
      </c>
      <c r="M91" s="33" t="n">
        <v>0</v>
      </c>
      <c r="N91" s="33" t="n">
        <v>486.655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1517357</v>
      </c>
      <c r="E92" s="21" t="n">
        <v>1084196</v>
      </c>
      <c r="F92" s="21" t="n">
        <v>0</v>
      </c>
      <c r="G92" s="21" t="n">
        <v>402586</v>
      </c>
      <c r="H92" s="21" t="n">
        <v>30575</v>
      </c>
      <c r="I92" s="21" t="n">
        <v>0</v>
      </c>
      <c r="J92" s="21" t="n">
        <v>0</v>
      </c>
      <c r="K92" s="36" t="n">
        <v>1686.121</v>
      </c>
      <c r="L92" s="21" t="n">
        <v>1199.466</v>
      </c>
      <c r="M92" s="21" t="n">
        <v>0</v>
      </c>
      <c r="N92" s="21" t="n">
        <v>486.655</v>
      </c>
      <c r="O92" s="21" t="n">
        <v>0</v>
      </c>
      <c r="P92" s="37"/>
      <c r="Q92" s="37"/>
      <c r="R92" s="1" t="str">
        <f aca="false">$B91</f>
        <v>ГПЗ-Эстейт</v>
      </c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397998</v>
      </c>
      <c r="E93" s="21" t="n">
        <v>4966</v>
      </c>
      <c r="F93" s="21" t="n">
        <v>0</v>
      </c>
      <c r="G93" s="21" t="n">
        <v>1621</v>
      </c>
      <c r="H93" s="21" t="n">
        <v>391411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86068</v>
      </c>
      <c r="E94" s="21" t="n">
        <v>86068</v>
      </c>
      <c r="F94" s="21" t="n">
        <v>0</v>
      </c>
      <c r="G94" s="21" t="n">
        <v>0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  <c r="S94" s="45" t="e">
        <f aca="false">VLOOKUP(D94,'[3]справочно СВОД'!$C$8505:$C$8800,1,0)</f>
        <v>#N/A</v>
      </c>
      <c r="T94" s="1" t="e">
        <f aca="false">D94-S94</f>
        <v>#N/A</v>
      </c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11506739.88</v>
      </c>
      <c r="E95" s="33" t="n">
        <v>1065079</v>
      </c>
      <c r="F95" s="33" t="n">
        <v>0</v>
      </c>
      <c r="G95" s="33" t="n">
        <v>5710401.88</v>
      </c>
      <c r="H95" s="33" t="n">
        <v>4731259</v>
      </c>
      <c r="I95" s="33" t="n">
        <v>0</v>
      </c>
      <c r="J95" s="33" t="n">
        <v>0</v>
      </c>
      <c r="K95" s="34" t="n">
        <v>2809.769</v>
      </c>
      <c r="L95" s="33" t="n">
        <v>0</v>
      </c>
      <c r="M95" s="33" t="n">
        <v>0</v>
      </c>
      <c r="N95" s="33" t="n">
        <v>2587.586</v>
      </c>
      <c r="O95" s="33" t="n">
        <v>222.183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6356240</v>
      </c>
      <c r="E96" s="21" t="n">
        <v>0</v>
      </c>
      <c r="F96" s="21" t="n">
        <v>0</v>
      </c>
      <c r="G96" s="21" t="n">
        <v>5605917</v>
      </c>
      <c r="H96" s="21" t="n">
        <v>750323</v>
      </c>
      <c r="I96" s="21" t="n">
        <v>0</v>
      </c>
      <c r="J96" s="21" t="n">
        <v>0</v>
      </c>
      <c r="K96" s="36" t="n">
        <v>2809.769</v>
      </c>
      <c r="L96" s="21" t="n">
        <v>0</v>
      </c>
      <c r="M96" s="21" t="n">
        <v>0</v>
      </c>
      <c r="N96" s="21" t="n">
        <v>2587.586</v>
      </c>
      <c r="O96" s="21" t="n">
        <v>222.183</v>
      </c>
      <c r="P96" s="37"/>
      <c r="Q96" s="37"/>
      <c r="R96" s="1" t="str">
        <f aca="false">$B95</f>
        <v>Югстрой-Электросеть</v>
      </c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4031901.88</v>
      </c>
      <c r="E97" s="21" t="n">
        <v>3774</v>
      </c>
      <c r="F97" s="21" t="n">
        <v>0</v>
      </c>
      <c r="G97" s="21" t="n">
        <v>47221.88</v>
      </c>
      <c r="H97" s="21" t="n">
        <v>3980906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1118598</v>
      </c>
      <c r="E98" s="21" t="n">
        <v>1061305</v>
      </c>
      <c r="F98" s="21" t="n">
        <v>0</v>
      </c>
      <c r="G98" s="21" t="n">
        <v>57263</v>
      </c>
      <c r="H98" s="21" t="n">
        <v>30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  <c r="S98" s="45" t="e">
        <f aca="false">VLOOKUP(D98,'[3]справочно СВОД'!$C$8505:$C$8800,1,0)</f>
        <v>#N/A</v>
      </c>
      <c r="T98" s="1" t="e">
        <f aca="false">D98-S98</f>
        <v>#N/A</v>
      </c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11960485</v>
      </c>
      <c r="E99" s="33" t="n">
        <v>10760443</v>
      </c>
      <c r="F99" s="33" t="n">
        <v>0</v>
      </c>
      <c r="G99" s="33" t="n">
        <v>1199191</v>
      </c>
      <c r="H99" s="33" t="n">
        <v>851</v>
      </c>
      <c r="I99" s="33" t="n">
        <v>0</v>
      </c>
      <c r="J99" s="33" t="n">
        <v>0</v>
      </c>
      <c r="K99" s="34" t="n">
        <v>5697.699</v>
      </c>
      <c r="L99" s="33" t="n">
        <v>5058.54</v>
      </c>
      <c r="M99" s="33" t="n">
        <v>0</v>
      </c>
      <c r="N99" s="33" t="n">
        <v>637.892</v>
      </c>
      <c r="O99" s="33" t="n">
        <v>1.267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11309436</v>
      </c>
      <c r="E100" s="21" t="n">
        <v>10109394</v>
      </c>
      <c r="F100" s="21" t="n">
        <v>0</v>
      </c>
      <c r="G100" s="21" t="n">
        <v>1199191</v>
      </c>
      <c r="H100" s="21" t="n">
        <v>851</v>
      </c>
      <c r="I100" s="21" t="n">
        <v>0</v>
      </c>
      <c r="J100" s="21" t="n">
        <v>0</v>
      </c>
      <c r="K100" s="36" t="n">
        <v>5697.699</v>
      </c>
      <c r="L100" s="21" t="n">
        <v>5058.54</v>
      </c>
      <c r="M100" s="21" t="n">
        <v>0</v>
      </c>
      <c r="N100" s="21" t="n">
        <v>637.892</v>
      </c>
      <c r="O100" s="21" t="n">
        <v>1.267</v>
      </c>
      <c r="P100" s="37"/>
      <c r="Q100" s="37"/>
      <c r="R100" s="1" t="str">
        <f aca="false">$B99</f>
        <v>РСМЭ</v>
      </c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21914</v>
      </c>
      <c r="E101" s="21" t="n">
        <v>21914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629135</v>
      </c>
      <c r="E102" s="21" t="n">
        <v>629135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  <c r="S102" s="45" t="e">
        <f aca="false">VLOOKUP(D102,'[3]справочно СВОД'!$C$8505:$C$8800,1,0)</f>
        <v>#N/A</v>
      </c>
      <c r="T102" s="1" t="e">
        <f aca="false">D102-S102</f>
        <v>#N/A</v>
      </c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406227</v>
      </c>
      <c r="E103" s="33" t="n">
        <v>398773</v>
      </c>
      <c r="F103" s="33" t="n">
        <v>0</v>
      </c>
      <c r="G103" s="33" t="n">
        <v>7454</v>
      </c>
      <c r="H103" s="33" t="n">
        <v>0</v>
      </c>
      <c r="I103" s="33" t="n">
        <v>0</v>
      </c>
      <c r="J103" s="33" t="n">
        <v>0</v>
      </c>
      <c r="K103" s="34" t="n">
        <v>82.779</v>
      </c>
      <c r="L103" s="33" t="n">
        <v>82.779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367908</v>
      </c>
      <c r="E104" s="21" t="n">
        <v>363326</v>
      </c>
      <c r="F104" s="21" t="n">
        <v>0</v>
      </c>
      <c r="G104" s="21" t="n">
        <v>4582</v>
      </c>
      <c r="H104" s="21" t="n">
        <v>0</v>
      </c>
      <c r="I104" s="21" t="n">
        <v>0</v>
      </c>
      <c r="J104" s="21" t="n">
        <v>0</v>
      </c>
      <c r="K104" s="36" t="n">
        <v>82.779</v>
      </c>
      <c r="L104" s="21" t="n">
        <v>82.779</v>
      </c>
      <c r="M104" s="21" t="n">
        <v>0</v>
      </c>
      <c r="N104" s="21" t="n">
        <v>0</v>
      </c>
      <c r="O104" s="21" t="n">
        <v>0</v>
      </c>
      <c r="P104" s="37"/>
      <c r="Q104" s="37"/>
      <c r="R104" s="1" t="str">
        <f aca="false">$B103</f>
        <v>Газпром Энерго</v>
      </c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38319</v>
      </c>
      <c r="E106" s="21" t="n">
        <v>35447</v>
      </c>
      <c r="F106" s="21" t="n">
        <v>0</v>
      </c>
      <c r="G106" s="21" t="n">
        <v>2872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  <c r="S106" s="45" t="e">
        <f aca="false">VLOOKUP(D106,'[3]справочно СВОД'!$C$8505:$C$8800,1,0)</f>
        <v>#N/A</v>
      </c>
      <c r="T106" s="1" t="e">
        <f aca="false">D106-S106</f>
        <v>#N/A</v>
      </c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8354803.597</v>
      </c>
      <c r="E107" s="33" t="n">
        <v>123229</v>
      </c>
      <c r="F107" s="33" t="n">
        <v>99693</v>
      </c>
      <c r="G107" s="33" t="n">
        <v>7237986.957</v>
      </c>
      <c r="H107" s="33" t="n">
        <v>893894.64</v>
      </c>
      <c r="I107" s="33" t="n">
        <v>0</v>
      </c>
      <c r="J107" s="33" t="n">
        <v>0</v>
      </c>
      <c r="K107" s="34" t="n">
        <v>6406.757</v>
      </c>
      <c r="L107" s="33" t="n">
        <v>0</v>
      </c>
      <c r="M107" s="33" t="n">
        <v>0</v>
      </c>
      <c r="N107" s="33" t="n">
        <v>6393.752</v>
      </c>
      <c r="O107" s="33" t="n">
        <v>13.005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7033711</v>
      </c>
      <c r="E108" s="21" t="n">
        <v>0</v>
      </c>
      <c r="F108" s="21" t="n">
        <v>0</v>
      </c>
      <c r="G108" s="21" t="n">
        <v>6792944</v>
      </c>
      <c r="H108" s="21" t="n">
        <v>240767</v>
      </c>
      <c r="I108" s="21" t="n">
        <v>0</v>
      </c>
      <c r="J108" s="21" t="n">
        <v>0</v>
      </c>
      <c r="K108" s="36" t="n">
        <v>6406.757</v>
      </c>
      <c r="L108" s="21" t="n">
        <v>0</v>
      </c>
      <c r="M108" s="21" t="n">
        <v>0</v>
      </c>
      <c r="N108" s="21" t="n">
        <v>6393.752</v>
      </c>
      <c r="O108" s="21" t="n">
        <v>13.005</v>
      </c>
      <c r="P108" s="37"/>
      <c r="Q108" s="37"/>
      <c r="R108" s="1" t="str">
        <f aca="false">$B107</f>
        <v>ПК-Энерго</v>
      </c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760700.597</v>
      </c>
      <c r="E109" s="21" t="n">
        <v>0</v>
      </c>
      <c r="F109" s="21" t="n">
        <v>0</v>
      </c>
      <c r="G109" s="21" t="n">
        <v>108958.957</v>
      </c>
      <c r="H109" s="21" t="n">
        <v>651741.64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560392</v>
      </c>
      <c r="E110" s="21" t="n">
        <v>123229</v>
      </c>
      <c r="F110" s="21" t="n">
        <v>99693</v>
      </c>
      <c r="G110" s="21" t="n">
        <v>336084</v>
      </c>
      <c r="H110" s="21" t="n">
        <v>1386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  <c r="S110" s="45" t="e">
        <f aca="false">VLOOKUP(D110,'[3]справочно СВОД'!$C$8505:$C$8800,1,0)</f>
        <v>#N/A</v>
      </c>
      <c r="T110" s="1" t="e">
        <f aca="false">D110-S110</f>
        <v>#N/A</v>
      </c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0</v>
      </c>
      <c r="E111" s="33" t="n">
        <v>0</v>
      </c>
      <c r="F111" s="33" t="n">
        <v>0</v>
      </c>
      <c r="G111" s="33" t="n">
        <v>0</v>
      </c>
      <c r="H111" s="33" t="n">
        <v>0</v>
      </c>
      <c r="I111" s="33" t="n">
        <v>0</v>
      </c>
      <c r="J111" s="33" t="n">
        <v>0</v>
      </c>
      <c r="K111" s="34" t="n">
        <v>0</v>
      </c>
      <c r="L111" s="33" t="n">
        <v>0</v>
      </c>
      <c r="M111" s="33" t="n">
        <v>0</v>
      </c>
      <c r="N111" s="33" t="n">
        <v>0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0</v>
      </c>
      <c r="E112" s="21" t="n">
        <v>0</v>
      </c>
      <c r="F112" s="21" t="n">
        <v>0</v>
      </c>
      <c r="G112" s="21" t="n">
        <v>0</v>
      </c>
      <c r="H112" s="21" t="n">
        <v>0</v>
      </c>
      <c r="I112" s="21" t="n">
        <v>0</v>
      </c>
      <c r="J112" s="21" t="n">
        <v>0</v>
      </c>
      <c r="K112" s="36" t="n">
        <v>0</v>
      </c>
      <c r="L112" s="21" t="n">
        <v>0</v>
      </c>
      <c r="M112" s="21" t="n">
        <v>0</v>
      </c>
      <c r="N112" s="21" t="n">
        <v>0</v>
      </c>
      <c r="O112" s="21" t="n">
        <v>0</v>
      </c>
      <c r="P112" s="37"/>
      <c r="Q112" s="37"/>
      <c r="R112" s="1" t="str">
        <f aca="false">$B111</f>
        <v>Энерготехинвест</v>
      </c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0</v>
      </c>
      <c r="E113" s="21" t="n">
        <v>0</v>
      </c>
      <c r="F113" s="21" t="n">
        <v>0</v>
      </c>
      <c r="G113" s="21" t="n">
        <v>0</v>
      </c>
      <c r="H113" s="21" t="n">
        <v>0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0</v>
      </c>
      <c r="E114" s="21" t="n">
        <v>0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  <c r="S114" s="45" t="n">
        <f aca="false">VLOOKUP(D114,'[3]справочно СВОД'!$C$8505:$C$8800,1,0)</f>
        <v>0</v>
      </c>
      <c r="T114" s="1" t="n">
        <f aca="false">D114-S114</f>
        <v>0</v>
      </c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0</v>
      </c>
      <c r="E115" s="33" t="n">
        <v>0</v>
      </c>
      <c r="F115" s="33" t="n">
        <v>0</v>
      </c>
      <c r="G115" s="33" t="n">
        <v>0</v>
      </c>
      <c r="H115" s="33" t="n">
        <v>0</v>
      </c>
      <c r="I115" s="33" t="n">
        <v>0</v>
      </c>
      <c r="J115" s="33" t="n">
        <v>0</v>
      </c>
      <c r="K115" s="34" t="n">
        <v>0</v>
      </c>
      <c r="L115" s="33" t="n">
        <v>0</v>
      </c>
      <c r="M115" s="33" t="n">
        <v>0</v>
      </c>
      <c r="N115" s="33" t="n">
        <v>0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0</v>
      </c>
      <c r="E116" s="21" t="n">
        <v>0</v>
      </c>
      <c r="F116" s="21" t="n">
        <v>0</v>
      </c>
      <c r="G116" s="21" t="n">
        <v>0</v>
      </c>
      <c r="H116" s="21" t="n">
        <v>0</v>
      </c>
      <c r="I116" s="21" t="n">
        <v>0</v>
      </c>
      <c r="J116" s="21" t="n">
        <v>0</v>
      </c>
      <c r="K116" s="36" t="n">
        <v>0</v>
      </c>
      <c r="L116" s="21" t="n">
        <v>0</v>
      </c>
      <c r="M116" s="21" t="n">
        <v>0</v>
      </c>
      <c r="N116" s="21" t="n">
        <v>0</v>
      </c>
      <c r="O116" s="21" t="n">
        <v>0</v>
      </c>
      <c r="P116" s="37"/>
      <c r="Q116" s="37"/>
      <c r="R116" s="1" t="str">
        <f aca="false">$B115</f>
        <v>ЮЭК</v>
      </c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0</v>
      </c>
      <c r="E118" s="21" t="n">
        <v>0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  <c r="S118" s="45" t="n">
        <f aca="false">VLOOKUP(D118,'[3]справочно СВОД'!$C$8505:$C$8800,1,0)</f>
        <v>0</v>
      </c>
      <c r="T118" s="1" t="n">
        <f aca="false">D118-S118</f>
        <v>0</v>
      </c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  <c r="S120" s="45"/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125"/>
  <sheetViews>
    <sheetView showFormulas="false" showGridLines="fals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I24" activeCellId="0" sqref="I24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7" min="16" style="1" width="9.14"/>
    <col collapsed="false" customWidth="false" hidden="true" outlineLevel="0" max="18" min="18" style="1" width="11.52"/>
    <col collapsed="false" customWidth="true" hidden="true" outlineLevel="0" max="19" min="19" style="1" width="11.29"/>
    <col collapsed="false" customWidth="false" hidden="true" outlineLevel="0" max="20" min="20" style="1" width="11.52"/>
    <col collapsed="false" customWidth="true" hidden="true" outlineLevel="0" max="21" min="21" style="1" width="19"/>
    <col collapsed="false" customWidth="true" hidden="true" outlineLevel="0" max="22" min="22" style="1" width="13.14"/>
    <col collapsed="false" customWidth="true" hidden="true" outlineLevel="0" max="23" min="23" style="1" width="20.86"/>
    <col collapsed="false" customWidth="false" hidden="true" outlineLevel="0" max="24" min="24" style="1" width="11.52"/>
    <col collapsed="false" customWidth="true" hidden="false" outlineLevel="0" max="1025" min="25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1" t="s">
        <v>47</v>
      </c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45597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  <c r="R10" s="1"/>
      <c r="S10" s="1"/>
      <c r="T10" s="1"/>
      <c r="U10" s="1"/>
      <c r="V10" s="1"/>
      <c r="W10" s="1"/>
      <c r="X10" s="1"/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1087745515</v>
      </c>
      <c r="E11" s="17" t="n">
        <v>201093604</v>
      </c>
      <c r="F11" s="17" t="n">
        <v>27035174</v>
      </c>
      <c r="G11" s="17" t="n">
        <v>305749222</v>
      </c>
      <c r="H11" s="17" t="n">
        <v>546934516</v>
      </c>
      <c r="I11" s="17" t="n">
        <v>6932999</v>
      </c>
      <c r="J11" s="17" t="n">
        <v>0</v>
      </c>
      <c r="K11" s="18" t="n">
        <v>257892</v>
      </c>
      <c r="L11" s="17" t="n">
        <v>82161</v>
      </c>
      <c r="M11" s="17" t="n">
        <v>26555</v>
      </c>
      <c r="N11" s="17" t="n">
        <v>134739</v>
      </c>
      <c r="O11" s="17" t="n">
        <v>14437</v>
      </c>
      <c r="P11" s="17" t="n">
        <v>0</v>
      </c>
      <c r="Q11" s="17" t="n">
        <v>0</v>
      </c>
      <c r="U11" s="43" t="n">
        <f aca="false">[3]СВОД!$C$11</f>
        <v>880154904.989</v>
      </c>
      <c r="V11" s="44" t="n">
        <f aca="false">D11-U11</f>
        <v>207590610.011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480096881</v>
      </c>
      <c r="E12" s="21" t="n">
        <v>80835828</v>
      </c>
      <c r="F12" s="21" t="n">
        <v>25888219</v>
      </c>
      <c r="G12" s="21" t="n">
        <v>260883812</v>
      </c>
      <c r="H12" s="21" t="n">
        <v>106876691</v>
      </c>
      <c r="I12" s="21" t="n">
        <v>5612331</v>
      </c>
      <c r="J12" s="21" t="n">
        <v>0</v>
      </c>
      <c r="K12" s="22" t="n">
        <v>257379</v>
      </c>
      <c r="L12" s="21" t="n">
        <v>82161</v>
      </c>
      <c r="M12" s="21" t="n">
        <v>26555</v>
      </c>
      <c r="N12" s="21" t="n">
        <v>134226</v>
      </c>
      <c r="O12" s="21" t="n">
        <v>14437</v>
      </c>
      <c r="P12" s="23"/>
      <c r="Q12" s="23"/>
      <c r="U12" s="24" t="n">
        <f aca="false">U11-U14-U13</f>
        <v>417252091.73</v>
      </c>
      <c r="V12" s="25" t="n">
        <f aca="false">D12-U12</f>
        <v>62844789.27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395328421</v>
      </c>
      <c r="E13" s="21" t="n">
        <v>2780443</v>
      </c>
      <c r="F13" s="21" t="n">
        <v>965702</v>
      </c>
      <c r="G13" s="21" t="n">
        <v>39995757</v>
      </c>
      <c r="H13" s="21" t="n">
        <v>350874854</v>
      </c>
      <c r="I13" s="21" t="n">
        <v>711666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[3]СВОД!$C$1336</f>
        <v>381322741.259</v>
      </c>
      <c r="V13" s="25" t="n">
        <f aca="false">D13-U13</f>
        <v>14005679.741</v>
      </c>
      <c r="W13" s="1" t="n"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212320213</v>
      </c>
      <c r="E14" s="21" t="n">
        <v>117477333</v>
      </c>
      <c r="F14" s="21" t="n">
        <v>181253</v>
      </c>
      <c r="G14" s="21" t="n">
        <v>4869653</v>
      </c>
      <c r="H14" s="21" t="n">
        <v>89182972</v>
      </c>
      <c r="I14" s="21" t="n">
        <v>609002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[3]СВОД!$C$1255</f>
        <v>81580072</v>
      </c>
      <c r="V14" s="25" t="n">
        <f aca="false">D14-U14</f>
        <v>130740141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450576460</v>
      </c>
      <c r="E15" s="33" t="n">
        <v>175856696</v>
      </c>
      <c r="F15" s="33" t="n">
        <v>25305916</v>
      </c>
      <c r="G15" s="33" t="n">
        <v>83460825</v>
      </c>
      <c r="H15" s="33" t="n">
        <v>165953023</v>
      </c>
      <c r="I15" s="33" t="n">
        <v>0</v>
      </c>
      <c r="J15" s="33" t="n">
        <v>0</v>
      </c>
      <c r="K15" s="34" t="n">
        <v>139608</v>
      </c>
      <c r="L15" s="33" t="n">
        <v>65121</v>
      </c>
      <c r="M15" s="33" t="n">
        <v>25058</v>
      </c>
      <c r="N15" s="33" t="n">
        <v>46417</v>
      </c>
      <c r="O15" s="33" t="n">
        <v>3012</v>
      </c>
      <c r="P15" s="33" t="n">
        <v>0</v>
      </c>
      <c r="Q15" s="33" t="n">
        <v>0</v>
      </c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197263138</v>
      </c>
      <c r="E16" s="21" t="n">
        <v>60288604</v>
      </c>
      <c r="F16" s="21" t="n">
        <v>24521395</v>
      </c>
      <c r="G16" s="21" t="n">
        <v>78067940</v>
      </c>
      <c r="H16" s="21" t="n">
        <v>34385199</v>
      </c>
      <c r="I16" s="21" t="n">
        <v>0</v>
      </c>
      <c r="J16" s="21" t="n">
        <v>0</v>
      </c>
      <c r="K16" s="36" t="n">
        <v>139608</v>
      </c>
      <c r="L16" s="21" t="n">
        <v>65121</v>
      </c>
      <c r="M16" s="21" t="n">
        <v>25058</v>
      </c>
      <c r="N16" s="21" t="n">
        <v>46417</v>
      </c>
      <c r="O16" s="21" t="n">
        <v>3012</v>
      </c>
      <c r="P16" s="21" t="n">
        <v>0</v>
      </c>
      <c r="Q16" s="21" t="n">
        <v>0</v>
      </c>
      <c r="R16" s="1" t="str">
        <f aca="false">$B15</f>
        <v>Россети Юг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140113520</v>
      </c>
      <c r="E17" s="21" t="n">
        <v>2368290</v>
      </c>
      <c r="F17" s="21" t="n">
        <v>784521</v>
      </c>
      <c r="G17" s="21" t="n">
        <v>5392885</v>
      </c>
      <c r="H17" s="21" t="n">
        <v>131567824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113199802</v>
      </c>
      <c r="E18" s="21" t="n">
        <v>113199802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  <c r="S18" s="45" t="e">
        <f aca="false">VLOOKUP(D18,'[3]справочно СВОД'!$C$8505:$C$8800,1,0)</f>
        <v>#N/A</v>
      </c>
      <c r="T18" s="46" t="e">
        <f aca="false">D18-S18</f>
        <v>#N/A</v>
      </c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472187932</v>
      </c>
      <c r="E19" s="33" t="n">
        <v>2019627</v>
      </c>
      <c r="F19" s="33" t="n">
        <v>816258</v>
      </c>
      <c r="G19" s="33" t="n">
        <v>148040530</v>
      </c>
      <c r="H19" s="33" t="n">
        <v>321311517</v>
      </c>
      <c r="I19" s="33" t="n">
        <v>0</v>
      </c>
      <c r="J19" s="33" t="n">
        <v>0</v>
      </c>
      <c r="K19" s="34" t="n">
        <v>64989</v>
      </c>
      <c r="L19" s="33" t="n">
        <v>2498</v>
      </c>
      <c r="M19" s="33" t="n">
        <v>1333</v>
      </c>
      <c r="N19" s="33" t="n">
        <v>52261</v>
      </c>
      <c r="O19" s="33" t="n">
        <v>8897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186671744</v>
      </c>
      <c r="E20" s="21" t="n">
        <v>1867267</v>
      </c>
      <c r="F20" s="21" t="n">
        <v>816258</v>
      </c>
      <c r="G20" s="21" t="n">
        <v>123853605</v>
      </c>
      <c r="H20" s="21" t="n">
        <v>60134614</v>
      </c>
      <c r="I20" s="21" t="n">
        <v>0</v>
      </c>
      <c r="J20" s="21" t="n">
        <v>0</v>
      </c>
      <c r="K20" s="36" t="n">
        <v>64989</v>
      </c>
      <c r="L20" s="21" t="n">
        <v>2498</v>
      </c>
      <c r="M20" s="21" t="n">
        <v>1333</v>
      </c>
      <c r="N20" s="21" t="n">
        <v>52261</v>
      </c>
      <c r="O20" s="21" t="n">
        <v>8897</v>
      </c>
      <c r="P20" s="37"/>
      <c r="Q20" s="37"/>
      <c r="R20" s="1" t="str">
        <f aca="false">$B19</f>
        <v>Донэнерго</v>
      </c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201596103</v>
      </c>
      <c r="E21" s="21" t="n">
        <v>152360</v>
      </c>
      <c r="F21" s="21" t="n">
        <v>0</v>
      </c>
      <c r="G21" s="21" t="n">
        <v>24186926</v>
      </c>
      <c r="H21" s="21" t="n">
        <v>177256817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83920085</v>
      </c>
      <c r="E22" s="21" t="n">
        <v>0</v>
      </c>
      <c r="F22" s="21" t="n">
        <v>0</v>
      </c>
      <c r="G22" s="21" t="n">
        <v>0</v>
      </c>
      <c r="H22" s="21" t="n">
        <v>83920085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  <c r="S22" s="45" t="e">
        <f aca="false">VLOOKUP(D22,'[3]справочно СВОД'!$C$8505:$C$8800,1,0)</f>
        <v>#N/A</v>
      </c>
      <c r="T22" s="1" t="e">
        <f aca="false">D22-S22</f>
        <v>#N/A</v>
      </c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6932999</v>
      </c>
      <c r="E23" s="33" t="n">
        <v>0</v>
      </c>
      <c r="F23" s="33" t="n">
        <v>0</v>
      </c>
      <c r="G23" s="33" t="n">
        <v>0</v>
      </c>
      <c r="H23" s="33" t="n">
        <v>0</v>
      </c>
      <c r="I23" s="33" t="n">
        <v>6932999</v>
      </c>
      <c r="J23" s="33" t="n">
        <v>0</v>
      </c>
      <c r="K23" s="34" t="n">
        <v>0</v>
      </c>
      <c r="L23" s="33" t="n">
        <v>0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5612331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5612331</v>
      </c>
      <c r="J24" s="21" t="n">
        <v>0</v>
      </c>
      <c r="K24" s="36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37"/>
      <c r="Q24" s="37"/>
      <c r="R24" s="1" t="str">
        <f aca="false">$B23</f>
        <v>ФСК ЕЭС</v>
      </c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711666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711666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609002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609002</v>
      </c>
      <c r="J26" s="21" t="n">
        <v>0</v>
      </c>
      <c r="K26" s="27"/>
      <c r="L26" s="21"/>
      <c r="M26" s="21"/>
      <c r="N26" s="21"/>
      <c r="O26" s="21"/>
      <c r="P26" s="28"/>
      <c r="Q26" s="28"/>
      <c r="S26" s="45" t="e">
        <f aca="false">VLOOKUP(D26,'[3]справочно СВОД'!$C$8505:$C$8800,1,0)</f>
        <v>#N/A</v>
      </c>
      <c r="T26" s="46" t="e">
        <f aca="false">D26-S26</f>
        <v>#N/A</v>
      </c>
    </row>
    <row r="27" customFormat="false" ht="15" hidden="false" customHeight="false" outlineLevel="0" collapsed="false">
      <c r="A27" s="30" t="n">
        <v>4</v>
      </c>
      <c r="B27" s="30" t="s">
        <v>22</v>
      </c>
      <c r="C27" s="31" t="s">
        <v>15</v>
      </c>
      <c r="D27" s="32" t="n">
        <v>4998000</v>
      </c>
      <c r="E27" s="33" t="n">
        <v>0</v>
      </c>
      <c r="F27" s="33" t="n">
        <v>0</v>
      </c>
      <c r="G27" s="33" t="n">
        <v>3435786</v>
      </c>
      <c r="H27" s="33" t="n">
        <v>1562214</v>
      </c>
      <c r="I27" s="33" t="n">
        <v>0</v>
      </c>
      <c r="J27" s="33" t="n">
        <v>0</v>
      </c>
      <c r="K27" s="34" t="n">
        <v>558</v>
      </c>
      <c r="L27" s="33" t="n">
        <v>0</v>
      </c>
      <c r="M27" s="33" t="n">
        <v>0</v>
      </c>
      <c r="N27" s="33" t="n">
        <v>554</v>
      </c>
      <c r="O27" s="33" t="n">
        <v>5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1179244</v>
      </c>
      <c r="E28" s="21" t="n">
        <v>0</v>
      </c>
      <c r="F28" s="21" t="n">
        <v>0</v>
      </c>
      <c r="G28" s="21" t="n">
        <v>1127249</v>
      </c>
      <c r="H28" s="21" t="n">
        <v>51995</v>
      </c>
      <c r="I28" s="21" t="n">
        <v>0</v>
      </c>
      <c r="J28" s="21" t="n">
        <v>0</v>
      </c>
      <c r="K28" s="36" t="n">
        <v>558</v>
      </c>
      <c r="L28" s="21" t="n">
        <v>0</v>
      </c>
      <c r="M28" s="21" t="n">
        <v>0</v>
      </c>
      <c r="N28" s="21" t="n">
        <v>554</v>
      </c>
      <c r="O28" s="21" t="n">
        <v>5</v>
      </c>
      <c r="P28" s="37"/>
      <c r="Q28" s="37"/>
      <c r="R28" s="1" t="str">
        <f aca="false">$B27</f>
        <v>ОЭК</v>
      </c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2756916</v>
      </c>
      <c r="E29" s="21" t="n">
        <v>0</v>
      </c>
      <c r="F29" s="21" t="n">
        <v>0</v>
      </c>
      <c r="G29" s="21" t="n">
        <v>1246697</v>
      </c>
      <c r="H29" s="21" t="n">
        <v>1510219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1061840</v>
      </c>
      <c r="E30" s="21" t="n">
        <v>0</v>
      </c>
      <c r="F30" s="21" t="n">
        <v>0</v>
      </c>
      <c r="G30" s="21" t="n">
        <v>1061840</v>
      </c>
      <c r="H30" s="21" t="n">
        <v>0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  <c r="S30" s="45" t="e">
        <f aca="false">VLOOKUP(D30,'[3]справочно СВОД'!$C$8505:$C$8800,1,0)</f>
        <v>#N/A</v>
      </c>
      <c r="T30" s="1" t="e">
        <f aca="false">D30-S30</f>
        <v>#N/A</v>
      </c>
    </row>
    <row r="31" customFormat="false" ht="15" hidden="false" customHeight="false" outlineLevel="0" collapsed="false">
      <c r="A31" s="30" t="n">
        <v>5</v>
      </c>
      <c r="B31" s="30" t="s">
        <v>23</v>
      </c>
      <c r="C31" s="31" t="s">
        <v>15</v>
      </c>
      <c r="D31" s="32" t="n">
        <v>13025463</v>
      </c>
      <c r="E31" s="33" t="n">
        <v>1029083</v>
      </c>
      <c r="F31" s="33" t="n">
        <v>8519</v>
      </c>
      <c r="G31" s="33" t="n">
        <v>7921930</v>
      </c>
      <c r="H31" s="33" t="n">
        <v>4065931</v>
      </c>
      <c r="I31" s="33" t="n">
        <v>0</v>
      </c>
      <c r="J31" s="33" t="n">
        <v>0</v>
      </c>
      <c r="K31" s="34" t="n">
        <v>4953</v>
      </c>
      <c r="L31" s="33" t="n">
        <v>46</v>
      </c>
      <c r="M31" s="33" t="n">
        <v>0</v>
      </c>
      <c r="N31" s="33" t="n">
        <v>4852</v>
      </c>
      <c r="O31" s="33" t="n">
        <v>55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9100138</v>
      </c>
      <c r="E32" s="21" t="n">
        <v>967128</v>
      </c>
      <c r="F32" s="21" t="n">
        <v>2723</v>
      </c>
      <c r="G32" s="21" t="n">
        <v>7565304</v>
      </c>
      <c r="H32" s="21" t="n">
        <v>564983</v>
      </c>
      <c r="I32" s="21" t="n">
        <v>0</v>
      </c>
      <c r="J32" s="21" t="n">
        <v>0</v>
      </c>
      <c r="K32" s="36" t="n">
        <v>4953</v>
      </c>
      <c r="L32" s="21" t="n">
        <v>46</v>
      </c>
      <c r="M32" s="21" t="n">
        <v>0</v>
      </c>
      <c r="N32" s="21" t="n">
        <v>4852</v>
      </c>
      <c r="O32" s="21" t="n">
        <v>55</v>
      </c>
      <c r="P32" s="37"/>
      <c r="Q32" s="37"/>
      <c r="R32" s="1" t="str">
        <f aca="false">$B31</f>
        <v>Энерготранс</v>
      </c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1521983</v>
      </c>
      <c r="E33" s="21" t="n">
        <v>0</v>
      </c>
      <c r="F33" s="21" t="n">
        <v>0</v>
      </c>
      <c r="G33" s="21" t="n">
        <v>240071</v>
      </c>
      <c r="H33" s="21" t="n">
        <v>1281912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2403342</v>
      </c>
      <c r="E34" s="21" t="n">
        <v>61955</v>
      </c>
      <c r="F34" s="21" t="n">
        <v>5796</v>
      </c>
      <c r="G34" s="21" t="n">
        <v>116555</v>
      </c>
      <c r="H34" s="21" t="n">
        <v>2219036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  <c r="S34" s="45" t="e">
        <f aca="false">VLOOKUP(D34,'[3]справочно СВОД'!$C$8505:$C$8800,1,0)</f>
        <v>#N/A</v>
      </c>
      <c r="T34" s="1" t="e">
        <f aca="false">D34-S34</f>
        <v>#N/A</v>
      </c>
    </row>
    <row r="35" customFormat="false" ht="15" hidden="false" customHeight="false" outlineLevel="0" collapsed="false">
      <c r="A35" s="30" t="n">
        <v>6</v>
      </c>
      <c r="B35" s="30" t="s">
        <v>24</v>
      </c>
      <c r="C35" s="31" t="s">
        <v>15</v>
      </c>
      <c r="D35" s="32" t="n">
        <v>8808125</v>
      </c>
      <c r="E35" s="33" t="n">
        <v>1792591</v>
      </c>
      <c r="F35" s="33" t="n">
        <v>961776</v>
      </c>
      <c r="G35" s="33" t="n">
        <v>3668106</v>
      </c>
      <c r="H35" s="33" t="n">
        <v>2385653</v>
      </c>
      <c r="I35" s="33" t="n">
        <v>0</v>
      </c>
      <c r="J35" s="33" t="n">
        <v>0</v>
      </c>
      <c r="K35" s="34" t="n">
        <v>3798</v>
      </c>
      <c r="L35" s="33" t="n">
        <v>2517</v>
      </c>
      <c r="M35" s="33" t="n">
        <v>312</v>
      </c>
      <c r="N35" s="33" t="n">
        <v>944</v>
      </c>
      <c r="O35" s="33" t="n">
        <v>25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6083462</v>
      </c>
      <c r="E36" s="21" t="n">
        <v>1792591</v>
      </c>
      <c r="F36" s="21" t="n">
        <v>780595</v>
      </c>
      <c r="G36" s="21" t="n">
        <v>2874099</v>
      </c>
      <c r="H36" s="21" t="n">
        <v>636177</v>
      </c>
      <c r="I36" s="21" t="n">
        <v>0</v>
      </c>
      <c r="J36" s="21" t="n">
        <v>0</v>
      </c>
      <c r="K36" s="36" t="n">
        <v>3798</v>
      </c>
      <c r="L36" s="21" t="n">
        <v>2517</v>
      </c>
      <c r="M36" s="21" t="n">
        <v>312</v>
      </c>
      <c r="N36" s="21" t="n">
        <v>944</v>
      </c>
      <c r="O36" s="21" t="n">
        <v>25</v>
      </c>
      <c r="P36" s="37"/>
      <c r="Q36" s="37"/>
      <c r="R36" s="1" t="str">
        <f aca="false">$B35</f>
        <v>РЖД</v>
      </c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2213717</v>
      </c>
      <c r="E37" s="21" t="n">
        <v>0</v>
      </c>
      <c r="F37" s="21" t="n">
        <v>181181</v>
      </c>
      <c r="G37" s="21" t="n">
        <v>343634</v>
      </c>
      <c r="H37" s="21" t="n">
        <v>1688902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510946</v>
      </c>
      <c r="E38" s="21" t="n">
        <v>0</v>
      </c>
      <c r="F38" s="21" t="n">
        <v>0</v>
      </c>
      <c r="G38" s="21" t="n">
        <v>450372</v>
      </c>
      <c r="H38" s="21" t="n">
        <v>60574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  <c r="S38" s="45" t="e">
        <f aca="false">VLOOKUP(D38,'[3]справочно СВОД'!$C$8505:$C$8800,1,0)</f>
        <v>#N/A</v>
      </c>
      <c r="T38" s="1" t="e">
        <f aca="false">D38-S38</f>
        <v>#N/A</v>
      </c>
    </row>
    <row r="39" customFormat="false" ht="15" hidden="false" customHeight="false" outlineLevel="0" collapsed="false">
      <c r="A39" s="30" t="n">
        <v>7</v>
      </c>
      <c r="B39" s="30" t="s">
        <v>25</v>
      </c>
      <c r="C39" s="31" t="s">
        <v>15</v>
      </c>
      <c r="D39" s="32" t="n">
        <v>3673327</v>
      </c>
      <c r="E39" s="33" t="n">
        <v>215348</v>
      </c>
      <c r="F39" s="33" t="n">
        <v>-247116</v>
      </c>
      <c r="G39" s="33" t="n">
        <v>3378040</v>
      </c>
      <c r="H39" s="33" t="n">
        <v>327055</v>
      </c>
      <c r="I39" s="33" t="n">
        <v>0</v>
      </c>
      <c r="J39" s="33" t="n">
        <v>0</v>
      </c>
      <c r="K39" s="34" t="n">
        <v>1174</v>
      </c>
      <c r="L39" s="33" t="n">
        <v>0</v>
      </c>
      <c r="M39" s="33" t="n">
        <v>-168</v>
      </c>
      <c r="N39" s="33" t="n">
        <v>1341</v>
      </c>
      <c r="O39" s="33" t="n">
        <v>1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1625059</v>
      </c>
      <c r="E40" s="21" t="n">
        <v>0</v>
      </c>
      <c r="F40" s="21" t="n">
        <v>-268613</v>
      </c>
      <c r="G40" s="21" t="n">
        <v>1797485</v>
      </c>
      <c r="H40" s="21" t="n">
        <v>96187</v>
      </c>
      <c r="I40" s="21" t="n">
        <v>0</v>
      </c>
      <c r="J40" s="21" t="n">
        <v>0</v>
      </c>
      <c r="K40" s="36" t="n">
        <v>1174</v>
      </c>
      <c r="L40" s="21" t="n">
        <v>0</v>
      </c>
      <c r="M40" s="21" t="n">
        <v>-168</v>
      </c>
      <c r="N40" s="21" t="n">
        <v>1341</v>
      </c>
      <c r="O40" s="21" t="n">
        <v>1</v>
      </c>
      <c r="P40" s="37"/>
      <c r="Q40" s="37"/>
      <c r="R40" s="1" t="str">
        <f aca="false">$B39</f>
        <v>РЭТ</v>
      </c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1260230</v>
      </c>
      <c r="E41" s="21" t="n">
        <v>0</v>
      </c>
      <c r="F41" s="21" t="n">
        <v>0</v>
      </c>
      <c r="G41" s="21" t="n">
        <v>1029362</v>
      </c>
      <c r="H41" s="21" t="n">
        <v>230868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788038</v>
      </c>
      <c r="E42" s="21" t="n">
        <v>215348</v>
      </c>
      <c r="F42" s="21" t="n">
        <v>21497</v>
      </c>
      <c r="G42" s="21" t="n">
        <v>551193</v>
      </c>
      <c r="H42" s="21" t="n">
        <v>0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  <c r="S42" s="45" t="e">
        <f aca="false">VLOOKUP(D42,'[3]справочно СВОД'!$C$8505:$C$8800,1,0)</f>
        <v>#N/A</v>
      </c>
      <c r="T42" s="1" t="e">
        <f aca="false">D42-S42</f>
        <v>#N/A</v>
      </c>
    </row>
    <row r="43" customFormat="false" ht="15" hidden="false" customHeight="false" outlineLevel="0" collapsed="false">
      <c r="A43" s="30" t="n">
        <v>8</v>
      </c>
      <c r="B43" s="30" t="s">
        <v>26</v>
      </c>
      <c r="C43" s="31" t="s">
        <v>15</v>
      </c>
      <c r="D43" s="32" t="n">
        <v>1286198</v>
      </c>
      <c r="E43" s="33" t="n">
        <v>323878</v>
      </c>
      <c r="F43" s="33" t="n">
        <v>30881</v>
      </c>
      <c r="G43" s="33" t="n">
        <v>671322</v>
      </c>
      <c r="H43" s="33" t="n">
        <v>260117</v>
      </c>
      <c r="I43" s="33" t="n">
        <v>0</v>
      </c>
      <c r="J43" s="33" t="n">
        <v>0</v>
      </c>
      <c r="K43" s="34" t="n">
        <v>799</v>
      </c>
      <c r="L43" s="33" t="n">
        <v>0</v>
      </c>
      <c r="M43" s="33" t="n">
        <v>20</v>
      </c>
      <c r="N43" s="33" t="n">
        <v>592</v>
      </c>
      <c r="O43" s="33" t="n">
        <v>188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878764</v>
      </c>
      <c r="E44" s="21" t="n">
        <v>0</v>
      </c>
      <c r="F44" s="21" t="n">
        <v>30881</v>
      </c>
      <c r="G44" s="21" t="n">
        <v>666483</v>
      </c>
      <c r="H44" s="21" t="n">
        <v>181400</v>
      </c>
      <c r="I44" s="21" t="n">
        <v>0</v>
      </c>
      <c r="J44" s="21" t="n">
        <v>0</v>
      </c>
      <c r="K44" s="36" t="n">
        <v>799</v>
      </c>
      <c r="L44" s="21" t="n">
        <v>0</v>
      </c>
      <c r="M44" s="21" t="n">
        <v>20</v>
      </c>
      <c r="N44" s="21" t="n">
        <v>592</v>
      </c>
      <c r="O44" s="21" t="n">
        <v>188</v>
      </c>
      <c r="P44" s="37"/>
      <c r="Q44" s="37"/>
      <c r="R44" s="1" t="str">
        <f aca="false">$B43</f>
        <v>ДСК</v>
      </c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83556</v>
      </c>
      <c r="E45" s="21" t="n">
        <v>0</v>
      </c>
      <c r="F45" s="21" t="n">
        <v>0</v>
      </c>
      <c r="G45" s="21" t="n">
        <v>4839</v>
      </c>
      <c r="H45" s="21" t="n">
        <v>78717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323878</v>
      </c>
      <c r="E46" s="21" t="n">
        <v>323878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  <c r="S46" s="45" t="e">
        <f aca="false">VLOOKUP(D46,'[3]справочно СВОД'!$C$8505:$C$8800,1,0)</f>
        <v>#N/A</v>
      </c>
      <c r="T46" s="1" t="e">
        <f aca="false">D46-S46</f>
        <v>#N/A</v>
      </c>
    </row>
    <row r="47" customFormat="false" ht="15" hidden="false" customHeight="false" outlineLevel="0" collapsed="false">
      <c r="A47" s="30" t="n">
        <v>9</v>
      </c>
      <c r="B47" s="30" t="s">
        <v>27</v>
      </c>
      <c r="C47" s="31" t="s">
        <v>15</v>
      </c>
      <c r="D47" s="32" t="n">
        <v>10993353</v>
      </c>
      <c r="E47" s="33" t="n">
        <v>2351671</v>
      </c>
      <c r="F47" s="33" t="n">
        <v>32064</v>
      </c>
      <c r="G47" s="33" t="n">
        <v>6211176</v>
      </c>
      <c r="H47" s="33" t="n">
        <v>2398442</v>
      </c>
      <c r="I47" s="33" t="n">
        <v>0</v>
      </c>
      <c r="J47" s="33" t="n">
        <v>0</v>
      </c>
      <c r="K47" s="34" t="n">
        <v>7491</v>
      </c>
      <c r="L47" s="33" t="n">
        <v>3035</v>
      </c>
      <c r="M47" s="33" t="n">
        <v>0</v>
      </c>
      <c r="N47" s="33" t="n">
        <v>4242</v>
      </c>
      <c r="O47" s="33" t="n">
        <v>214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8497542</v>
      </c>
      <c r="E48" s="21" t="n">
        <v>2176417</v>
      </c>
      <c r="F48" s="21" t="n">
        <v>0</v>
      </c>
      <c r="G48" s="21" t="n">
        <v>5839724</v>
      </c>
      <c r="H48" s="21" t="n">
        <v>481401</v>
      </c>
      <c r="I48" s="21" t="n">
        <v>0</v>
      </c>
      <c r="J48" s="21" t="n">
        <v>0</v>
      </c>
      <c r="K48" s="36" t="n">
        <v>7491</v>
      </c>
      <c r="L48" s="21" t="n">
        <v>3035</v>
      </c>
      <c r="M48" s="21" t="n">
        <v>0</v>
      </c>
      <c r="N48" s="21" t="n">
        <v>4242</v>
      </c>
      <c r="O48" s="21" t="n">
        <v>214</v>
      </c>
      <c r="P48" s="37"/>
      <c r="Q48" s="37"/>
      <c r="R48" s="1" t="str">
        <f aca="false">$B47</f>
        <v>ЮСК</v>
      </c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1666953</v>
      </c>
      <c r="E49" s="21" t="n">
        <v>0</v>
      </c>
      <c r="F49" s="21" t="n">
        <v>0</v>
      </c>
      <c r="G49" s="21" t="n">
        <v>29523</v>
      </c>
      <c r="H49" s="21" t="n">
        <v>1637430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828858</v>
      </c>
      <c r="E50" s="21" t="n">
        <v>175254</v>
      </c>
      <c r="F50" s="21" t="n">
        <v>32064</v>
      </c>
      <c r="G50" s="21" t="n">
        <v>341929</v>
      </c>
      <c r="H50" s="21" t="n">
        <v>279611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  <c r="S50" s="45" t="e">
        <f aca="false">VLOOKUP(D50,'[3]справочно СВОД'!$C$8505:$C$8800,1,0)</f>
        <v>#N/A</v>
      </c>
      <c r="T50" s="1" t="e">
        <f aca="false">D50-S50</f>
        <v>#N/A</v>
      </c>
    </row>
    <row r="51" customFormat="false" ht="15" hidden="false" customHeight="false" outlineLevel="0" collapsed="false">
      <c r="A51" s="30" t="n">
        <v>10</v>
      </c>
      <c r="B51" s="30" t="s">
        <v>28</v>
      </c>
      <c r="C51" s="31" t="s">
        <v>15</v>
      </c>
      <c r="D51" s="32" t="n">
        <v>1170975</v>
      </c>
      <c r="E51" s="33" t="n">
        <v>23777</v>
      </c>
      <c r="F51" s="33" t="n">
        <v>0</v>
      </c>
      <c r="G51" s="33" t="n">
        <v>620249</v>
      </c>
      <c r="H51" s="33" t="n">
        <v>526949</v>
      </c>
      <c r="I51" s="33" t="n">
        <v>0</v>
      </c>
      <c r="J51" s="33" t="n">
        <v>0</v>
      </c>
      <c r="K51" s="34" t="n">
        <v>494</v>
      </c>
      <c r="L51" s="33" t="n">
        <v>0</v>
      </c>
      <c r="M51" s="33" t="n">
        <v>0</v>
      </c>
      <c r="N51" s="33" t="n">
        <v>494</v>
      </c>
      <c r="O51" s="33" t="n">
        <v>0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692685</v>
      </c>
      <c r="E52" s="21" t="n">
        <v>0</v>
      </c>
      <c r="F52" s="21" t="n">
        <v>0</v>
      </c>
      <c r="G52" s="21" t="n">
        <v>593223</v>
      </c>
      <c r="H52" s="21" t="n">
        <v>99462</v>
      </c>
      <c r="I52" s="21" t="n">
        <v>0</v>
      </c>
      <c r="J52" s="21" t="n">
        <v>0</v>
      </c>
      <c r="K52" s="36" t="n">
        <v>494</v>
      </c>
      <c r="L52" s="21" t="n">
        <v>0</v>
      </c>
      <c r="M52" s="21" t="n">
        <v>0</v>
      </c>
      <c r="N52" s="21" t="n">
        <v>494</v>
      </c>
      <c r="O52" s="21" t="n">
        <v>0</v>
      </c>
      <c r="P52" s="37"/>
      <c r="Q52" s="37"/>
      <c r="R52" s="1" t="str">
        <f aca="false">$B51</f>
        <v>Агро-Маркет</v>
      </c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233752</v>
      </c>
      <c r="E53" s="21" t="n">
        <v>0</v>
      </c>
      <c r="F53" s="21" t="n">
        <v>0</v>
      </c>
      <c r="G53" s="21" t="n">
        <v>20686</v>
      </c>
      <c r="H53" s="21" t="n">
        <v>213066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244538</v>
      </c>
      <c r="E54" s="21" t="n">
        <v>23777</v>
      </c>
      <c r="F54" s="21" t="n">
        <v>0</v>
      </c>
      <c r="G54" s="21" t="n">
        <v>6340</v>
      </c>
      <c r="H54" s="21" t="n">
        <v>214421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  <c r="S54" s="45" t="e">
        <f aca="false">VLOOKUP(D54,'[3]справочно СВОД'!$C$8505:$C$8800,1,0)</f>
        <v>#N/A</v>
      </c>
      <c r="T54" s="1" t="e">
        <f aca="false">D54-S54</f>
        <v>#N/A</v>
      </c>
    </row>
    <row r="55" customFormat="false" ht="15" hidden="false" customHeight="false" outlineLevel="0" collapsed="false">
      <c r="A55" s="30" t="n">
        <v>11</v>
      </c>
      <c r="B55" s="30" t="s">
        <v>29</v>
      </c>
      <c r="C55" s="31" t="s">
        <v>15</v>
      </c>
      <c r="D55" s="32" t="n">
        <v>13639557</v>
      </c>
      <c r="E55" s="33" t="n">
        <v>0</v>
      </c>
      <c r="F55" s="33" t="n">
        <v>4980</v>
      </c>
      <c r="G55" s="33" t="n">
        <v>4670521</v>
      </c>
      <c r="H55" s="33" t="n">
        <v>8964056</v>
      </c>
      <c r="I55" s="33" t="n">
        <v>0</v>
      </c>
      <c r="J55" s="33" t="n">
        <v>0</v>
      </c>
      <c r="K55" s="34" t="n">
        <v>3112</v>
      </c>
      <c r="L55" s="33" t="n">
        <v>0</v>
      </c>
      <c r="M55" s="33" t="n">
        <v>0</v>
      </c>
      <c r="N55" s="33" t="n">
        <v>2230</v>
      </c>
      <c r="O55" s="33" t="n">
        <v>882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9279969</v>
      </c>
      <c r="E56" s="21" t="n">
        <v>0</v>
      </c>
      <c r="F56" s="21" t="n">
        <v>4980</v>
      </c>
      <c r="G56" s="21" t="n">
        <v>3897956</v>
      </c>
      <c r="H56" s="21" t="n">
        <v>5377033</v>
      </c>
      <c r="I56" s="21" t="n">
        <v>0</v>
      </c>
      <c r="J56" s="21" t="n">
        <v>0</v>
      </c>
      <c r="K56" s="36" t="n">
        <v>3112</v>
      </c>
      <c r="L56" s="21" t="n">
        <v>0</v>
      </c>
      <c r="M56" s="21" t="n">
        <v>0</v>
      </c>
      <c r="N56" s="21" t="n">
        <v>2230</v>
      </c>
      <c r="O56" s="21" t="n">
        <v>882</v>
      </c>
      <c r="P56" s="37"/>
      <c r="Q56" s="37"/>
      <c r="R56" s="1" t="str">
        <f aca="false">$B55</f>
        <v>Оборонэнерго</v>
      </c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3067981</v>
      </c>
      <c r="E57" s="21" t="n">
        <v>0</v>
      </c>
      <c r="F57" s="21" t="n">
        <v>0</v>
      </c>
      <c r="G57" s="21" t="n">
        <v>772541</v>
      </c>
      <c r="H57" s="21" t="n">
        <v>2295440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1291607</v>
      </c>
      <c r="E58" s="21" t="n">
        <v>0</v>
      </c>
      <c r="F58" s="21" t="n">
        <v>0</v>
      </c>
      <c r="G58" s="21" t="n">
        <v>24</v>
      </c>
      <c r="H58" s="21" t="n">
        <v>1291583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  <c r="S58" s="45" t="e">
        <f aca="false">VLOOKUP(D58,'[3]справочно СВОД'!$C$8505:$C$8800,1,0)</f>
        <v>#N/A</v>
      </c>
      <c r="T58" s="1" t="e">
        <f aca="false">D58-S58</f>
        <v>#N/A</v>
      </c>
    </row>
    <row r="59" customFormat="false" ht="15" hidden="false" customHeight="false" outlineLevel="0" collapsed="false">
      <c r="A59" s="30" t="n">
        <v>12</v>
      </c>
      <c r="B59" s="30" t="s">
        <v>30</v>
      </c>
      <c r="C59" s="31" t="s">
        <v>15</v>
      </c>
      <c r="D59" s="32" t="n">
        <v>11836169</v>
      </c>
      <c r="E59" s="33" t="n">
        <v>1478852</v>
      </c>
      <c r="F59" s="33" t="n">
        <v>0</v>
      </c>
      <c r="G59" s="33" t="n">
        <v>2489017</v>
      </c>
      <c r="H59" s="33" t="n">
        <v>7868300</v>
      </c>
      <c r="I59" s="33" t="n">
        <v>0</v>
      </c>
      <c r="J59" s="33" t="n">
        <v>0</v>
      </c>
      <c r="K59" s="34" t="n">
        <v>1796</v>
      </c>
      <c r="L59" s="33" t="n">
        <v>1442</v>
      </c>
      <c r="M59" s="33" t="n">
        <v>0</v>
      </c>
      <c r="N59" s="33" t="n">
        <v>247</v>
      </c>
      <c r="O59" s="33" t="n">
        <v>108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4738452</v>
      </c>
      <c r="E60" s="21" t="n">
        <v>1478852</v>
      </c>
      <c r="F60" s="21" t="n">
        <v>0</v>
      </c>
      <c r="G60" s="21" t="n">
        <v>1910762</v>
      </c>
      <c r="H60" s="21" t="n">
        <v>1348838</v>
      </c>
      <c r="I60" s="21" t="n">
        <v>0</v>
      </c>
      <c r="J60" s="21" t="n">
        <v>0</v>
      </c>
      <c r="K60" s="36" t="n">
        <v>1796</v>
      </c>
      <c r="L60" s="21" t="n">
        <v>1442</v>
      </c>
      <c r="M60" s="21" t="n">
        <v>0</v>
      </c>
      <c r="N60" s="21" t="n">
        <v>247</v>
      </c>
      <c r="O60" s="21" t="n">
        <v>108</v>
      </c>
      <c r="P60" s="37"/>
      <c r="Q60" s="37"/>
      <c r="R60" s="1" t="str">
        <f aca="false">$B59</f>
        <v>ВГЭС</v>
      </c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6067522</v>
      </c>
      <c r="E61" s="21" t="n">
        <v>0</v>
      </c>
      <c r="F61" s="21" t="n">
        <v>0</v>
      </c>
      <c r="G61" s="21" t="n">
        <v>578255</v>
      </c>
      <c r="H61" s="21" t="n">
        <v>5489267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1030195</v>
      </c>
      <c r="E62" s="21" t="n">
        <v>0</v>
      </c>
      <c r="F62" s="21" t="n">
        <v>0</v>
      </c>
      <c r="G62" s="21" t="n">
        <v>0</v>
      </c>
      <c r="H62" s="21" t="n">
        <v>1030195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  <c r="S62" s="45" t="e">
        <f aca="false">VLOOKUP(D62,'[3]справочно СВОД'!$C$8505:$C$8800,1,0)</f>
        <v>#N/A</v>
      </c>
      <c r="T62" s="1" t="e">
        <f aca="false">D62-S62</f>
        <v>#N/A</v>
      </c>
    </row>
    <row r="63" customFormat="false" ht="15" hidden="false" customHeight="false" outlineLevel="0" collapsed="false">
      <c r="A63" s="30" t="n">
        <v>13</v>
      </c>
      <c r="B63" s="30" t="s">
        <v>31</v>
      </c>
      <c r="C63" s="31" t="s">
        <v>15</v>
      </c>
      <c r="D63" s="32" t="n">
        <v>4636994</v>
      </c>
      <c r="E63" s="33" t="n">
        <v>263410</v>
      </c>
      <c r="F63" s="33" t="n">
        <v>0</v>
      </c>
      <c r="G63" s="33" t="n">
        <v>3717685</v>
      </c>
      <c r="H63" s="33" t="n">
        <v>655899</v>
      </c>
      <c r="I63" s="33" t="n">
        <v>0</v>
      </c>
      <c r="J63" s="33" t="n">
        <v>0</v>
      </c>
      <c r="K63" s="34" t="n">
        <v>1067</v>
      </c>
      <c r="L63" s="33" t="n">
        <v>0</v>
      </c>
      <c r="M63" s="33" t="n">
        <v>0</v>
      </c>
      <c r="N63" s="33" t="n">
        <v>1066</v>
      </c>
      <c r="O63" s="33" t="n">
        <v>2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3490286</v>
      </c>
      <c r="E64" s="21" t="n">
        <v>29</v>
      </c>
      <c r="F64" s="21" t="n">
        <v>0</v>
      </c>
      <c r="G64" s="21" t="n">
        <v>3469002</v>
      </c>
      <c r="H64" s="21" t="n">
        <v>21255</v>
      </c>
      <c r="I64" s="21" t="n">
        <v>0</v>
      </c>
      <c r="J64" s="21" t="n">
        <v>0</v>
      </c>
      <c r="K64" s="36" t="n">
        <v>1067</v>
      </c>
      <c r="L64" s="21" t="n">
        <v>0</v>
      </c>
      <c r="M64" s="21" t="n">
        <v>0</v>
      </c>
      <c r="N64" s="21" t="n">
        <v>1066</v>
      </c>
      <c r="O64" s="21" t="n">
        <v>2</v>
      </c>
      <c r="P64" s="37"/>
      <c r="Q64" s="37"/>
      <c r="R64" s="1" t="str">
        <f aca="false">$B63</f>
        <v>Промэлектросеть</v>
      </c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883327</v>
      </c>
      <c r="E65" s="21" t="n">
        <v>0</v>
      </c>
      <c r="F65" s="21" t="n">
        <v>0</v>
      </c>
      <c r="G65" s="21" t="n">
        <v>248683</v>
      </c>
      <c r="H65" s="21" t="n">
        <v>634644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263381</v>
      </c>
      <c r="E66" s="21" t="n">
        <v>263381</v>
      </c>
      <c r="F66" s="21" t="n">
        <v>0</v>
      </c>
      <c r="G66" s="21" t="n">
        <v>0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  <c r="S66" s="45" t="e">
        <f aca="false">VLOOKUP(D66,'[3]справочно СВОД'!$C$8505:$C$8800,1,0)</f>
        <v>#N/A</v>
      </c>
      <c r="T66" s="1" t="e">
        <f aca="false">D66-S66</f>
        <v>#N/A</v>
      </c>
    </row>
    <row r="67" customFormat="false" ht="15" hidden="false" customHeight="false" outlineLevel="0" collapsed="false">
      <c r="A67" s="30" t="n">
        <v>14</v>
      </c>
      <c r="B67" s="30" t="s">
        <v>32</v>
      </c>
      <c r="C67" s="31" t="s">
        <v>15</v>
      </c>
      <c r="D67" s="32" t="n">
        <v>2951710</v>
      </c>
      <c r="E67" s="33" t="n">
        <v>129515</v>
      </c>
      <c r="F67" s="33" t="n">
        <v>0</v>
      </c>
      <c r="G67" s="33" t="n">
        <v>710994</v>
      </c>
      <c r="H67" s="33" t="n">
        <v>2111201</v>
      </c>
      <c r="I67" s="33" t="n">
        <v>0</v>
      </c>
      <c r="J67" s="33" t="n">
        <v>0</v>
      </c>
      <c r="K67" s="34" t="n">
        <v>74</v>
      </c>
      <c r="L67" s="33" t="n">
        <v>0</v>
      </c>
      <c r="M67" s="33" t="n">
        <v>0</v>
      </c>
      <c r="N67" s="33" t="n">
        <v>74</v>
      </c>
      <c r="O67" s="33" t="n">
        <v>0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666196</v>
      </c>
      <c r="E68" s="21" t="n">
        <v>0</v>
      </c>
      <c r="F68" s="21" t="n">
        <v>0</v>
      </c>
      <c r="G68" s="21" t="n">
        <v>336453</v>
      </c>
      <c r="H68" s="21" t="n">
        <v>329743</v>
      </c>
      <c r="I68" s="21" t="n">
        <v>0</v>
      </c>
      <c r="J68" s="21" t="n">
        <v>0</v>
      </c>
      <c r="K68" s="36" t="n">
        <v>74</v>
      </c>
      <c r="L68" s="21" t="n">
        <v>0</v>
      </c>
      <c r="M68" s="21" t="n">
        <v>0</v>
      </c>
      <c r="N68" s="21" t="n">
        <v>74</v>
      </c>
      <c r="O68" s="21" t="n">
        <v>0</v>
      </c>
      <c r="P68" s="37"/>
      <c r="Q68" s="37"/>
      <c r="R68" s="1" t="str">
        <f aca="false">$B67</f>
        <v>Тесла</v>
      </c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1934090</v>
      </c>
      <c r="E69" s="21" t="n">
        <v>0</v>
      </c>
      <c r="F69" s="21" t="n">
        <v>0</v>
      </c>
      <c r="G69" s="21" t="n">
        <v>152632</v>
      </c>
      <c r="H69" s="21" t="n">
        <v>1781458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351424</v>
      </c>
      <c r="E70" s="21" t="n">
        <v>129515</v>
      </c>
      <c r="F70" s="21" t="n">
        <v>0</v>
      </c>
      <c r="G70" s="21" t="n">
        <v>221909</v>
      </c>
      <c r="H70" s="21" t="n">
        <v>0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  <c r="S70" s="45" t="e">
        <f aca="false">VLOOKUP(D70,'[3]справочно СВОД'!$C$8505:$C$8800,1,0)</f>
        <v>#N/A</v>
      </c>
      <c r="T70" s="1" t="e">
        <f aca="false">D70-S70</f>
        <v>#N/A</v>
      </c>
    </row>
    <row r="71" customFormat="false" ht="15" hidden="false" customHeight="false" outlineLevel="0" collapsed="false">
      <c r="A71" s="30" t="n">
        <v>15</v>
      </c>
      <c r="B71" s="30" t="s">
        <v>33</v>
      </c>
      <c r="C71" s="31" t="s">
        <v>15</v>
      </c>
      <c r="D71" s="32" t="n">
        <v>2794393</v>
      </c>
      <c r="E71" s="33" t="n">
        <v>8460</v>
      </c>
      <c r="F71" s="33" t="n">
        <v>0</v>
      </c>
      <c r="G71" s="33" t="n">
        <v>1255189</v>
      </c>
      <c r="H71" s="33" t="n">
        <v>1530744</v>
      </c>
      <c r="I71" s="33" t="n">
        <v>0</v>
      </c>
      <c r="J71" s="33" t="n">
        <v>0</v>
      </c>
      <c r="K71" s="34" t="n">
        <v>256</v>
      </c>
      <c r="L71" s="33" t="n">
        <v>0</v>
      </c>
      <c r="M71" s="33" t="n">
        <v>0</v>
      </c>
      <c r="N71" s="33" t="n">
        <v>114</v>
      </c>
      <c r="O71" s="33" t="n">
        <v>142</v>
      </c>
      <c r="P71" s="33" t="n">
        <v>0</v>
      </c>
      <c r="Q71" s="33" t="n">
        <v>0</v>
      </c>
    </row>
    <row r="72" customFormat="false" ht="15" hidden="false" customHeight="false" outlineLevel="0" collapsed="false">
      <c r="A72" s="30"/>
      <c r="B72" s="30"/>
      <c r="C72" s="29" t="s">
        <v>16</v>
      </c>
      <c r="D72" s="35" t="n">
        <v>1157537</v>
      </c>
      <c r="E72" s="21" t="n">
        <v>8460</v>
      </c>
      <c r="F72" s="21" t="n">
        <v>0</v>
      </c>
      <c r="G72" s="21" t="n">
        <v>806337</v>
      </c>
      <c r="H72" s="21" t="n">
        <v>342740</v>
      </c>
      <c r="I72" s="21" t="n">
        <v>0</v>
      </c>
      <c r="J72" s="21" t="n">
        <v>0</v>
      </c>
      <c r="K72" s="36" t="n">
        <v>256</v>
      </c>
      <c r="L72" s="21" t="n">
        <v>0</v>
      </c>
      <c r="M72" s="21" t="n">
        <v>0</v>
      </c>
      <c r="N72" s="21" t="n">
        <v>114</v>
      </c>
      <c r="O72" s="21" t="n">
        <v>142</v>
      </c>
      <c r="P72" s="37"/>
      <c r="Q72" s="37"/>
      <c r="R72" s="1" t="str">
        <f aca="false">$B71</f>
        <v>Энергосеть-Р</v>
      </c>
    </row>
    <row r="73" customFormat="false" ht="15" hidden="false" customHeight="false" outlineLevel="0" collapsed="false">
      <c r="A73" s="30"/>
      <c r="B73" s="30"/>
      <c r="C73" s="29" t="s">
        <v>17</v>
      </c>
      <c r="D73" s="35" t="n">
        <v>1467820</v>
      </c>
      <c r="E73" s="21" t="n">
        <v>0</v>
      </c>
      <c r="F73" s="21" t="n">
        <v>0</v>
      </c>
      <c r="G73" s="21" t="n">
        <v>445374</v>
      </c>
      <c r="H73" s="21" t="n">
        <v>1022446</v>
      </c>
      <c r="I73" s="21" t="n">
        <v>0</v>
      </c>
      <c r="J73" s="21" t="n">
        <v>0</v>
      </c>
      <c r="K73" s="27"/>
      <c r="L73" s="21"/>
      <c r="M73" s="21"/>
      <c r="N73" s="21"/>
      <c r="O73" s="21"/>
      <c r="P73" s="28"/>
      <c r="Q73" s="28"/>
    </row>
    <row r="74" customFormat="false" ht="15" hidden="false" customHeight="false" outlineLevel="0" collapsed="false">
      <c r="A74" s="30"/>
      <c r="B74" s="30"/>
      <c r="C74" s="29" t="s">
        <v>18</v>
      </c>
      <c r="D74" s="35" t="n">
        <v>169036</v>
      </c>
      <c r="E74" s="21" t="n">
        <v>0</v>
      </c>
      <c r="F74" s="21" t="n">
        <v>0</v>
      </c>
      <c r="G74" s="21" t="n">
        <v>3478</v>
      </c>
      <c r="H74" s="21" t="n">
        <v>165558</v>
      </c>
      <c r="I74" s="21" t="n">
        <v>0</v>
      </c>
      <c r="J74" s="21" t="n">
        <v>0</v>
      </c>
      <c r="K74" s="27"/>
      <c r="L74" s="21"/>
      <c r="M74" s="21"/>
      <c r="N74" s="21"/>
      <c r="O74" s="21"/>
      <c r="P74" s="28"/>
      <c r="Q74" s="28"/>
      <c r="S74" s="45" t="e">
        <f aca="false">VLOOKUP(D74,'[3]справочно СВОД'!$C$8505:$C$8800,1,0)</f>
        <v>#N/A</v>
      </c>
      <c r="T74" s="1" t="e">
        <f aca="false">D74-S74</f>
        <v>#N/A</v>
      </c>
    </row>
    <row r="75" customFormat="false" ht="15" hidden="false" customHeight="false" outlineLevel="0" collapsed="false">
      <c r="A75" s="30" t="n">
        <v>16</v>
      </c>
      <c r="B75" s="30" t="s">
        <v>34</v>
      </c>
      <c r="C75" s="31" t="s">
        <v>15</v>
      </c>
      <c r="D75" s="32" t="n">
        <v>10898974</v>
      </c>
      <c r="E75" s="33" t="n">
        <v>0</v>
      </c>
      <c r="F75" s="33" t="n">
        <v>6844</v>
      </c>
      <c r="G75" s="33" t="n">
        <v>4117533</v>
      </c>
      <c r="H75" s="33" t="n">
        <v>6774597</v>
      </c>
      <c r="I75" s="33" t="n">
        <v>0</v>
      </c>
      <c r="J75" s="33" t="n">
        <v>0</v>
      </c>
      <c r="K75" s="34" t="n">
        <v>1820</v>
      </c>
      <c r="L75" s="33" t="n">
        <v>0</v>
      </c>
      <c r="M75" s="33" t="n">
        <v>0</v>
      </c>
      <c r="N75" s="33" t="n">
        <v>1820</v>
      </c>
      <c r="O75" s="33" t="n">
        <v>0</v>
      </c>
      <c r="P75" s="33" t="n">
        <v>0</v>
      </c>
      <c r="Q75" s="33" t="n">
        <v>0</v>
      </c>
    </row>
    <row r="76" customFormat="false" ht="15" hidden="false" customHeight="false" outlineLevel="0" collapsed="false">
      <c r="A76" s="30"/>
      <c r="B76" s="30"/>
      <c r="C76" s="29" t="s">
        <v>16</v>
      </c>
      <c r="D76" s="35" t="n">
        <v>3861488</v>
      </c>
      <c r="E76" s="21" t="n">
        <v>0</v>
      </c>
      <c r="F76" s="21" t="n">
        <v>0</v>
      </c>
      <c r="G76" s="21" t="n">
        <v>3837024</v>
      </c>
      <c r="H76" s="21" t="n">
        <v>24464</v>
      </c>
      <c r="I76" s="21" t="n">
        <v>0</v>
      </c>
      <c r="J76" s="21" t="n">
        <v>0</v>
      </c>
      <c r="K76" s="36" t="n">
        <v>1820</v>
      </c>
      <c r="L76" s="21" t="n">
        <v>0</v>
      </c>
      <c r="M76" s="21" t="n">
        <v>0</v>
      </c>
      <c r="N76" s="21" t="n">
        <v>1820</v>
      </c>
      <c r="O76" s="21" t="n">
        <v>0</v>
      </c>
      <c r="P76" s="37"/>
      <c r="Q76" s="37"/>
      <c r="R76" s="1" t="str">
        <f aca="false">$B75</f>
        <v>ТЭК</v>
      </c>
    </row>
    <row r="77" customFormat="false" ht="15" hidden="false" customHeight="false" outlineLevel="0" collapsed="false">
      <c r="A77" s="30"/>
      <c r="B77" s="30"/>
      <c r="C77" s="29" t="s">
        <v>17</v>
      </c>
      <c r="D77" s="35" t="n">
        <v>7037973</v>
      </c>
      <c r="E77" s="21" t="n">
        <v>0</v>
      </c>
      <c r="F77" s="21" t="n">
        <v>0</v>
      </c>
      <c r="G77" s="21" t="n">
        <v>287840</v>
      </c>
      <c r="H77" s="21" t="n">
        <v>6750133</v>
      </c>
      <c r="I77" s="21" t="n">
        <v>0</v>
      </c>
      <c r="J77" s="21" t="n">
        <v>0</v>
      </c>
      <c r="K77" s="27"/>
      <c r="L77" s="21"/>
      <c r="M77" s="21"/>
      <c r="N77" s="21"/>
      <c r="O77" s="21"/>
      <c r="P77" s="28"/>
      <c r="Q77" s="28"/>
    </row>
    <row r="78" customFormat="false" ht="15" hidden="false" customHeight="false" outlineLevel="0" collapsed="false">
      <c r="A78" s="30"/>
      <c r="B78" s="30"/>
      <c r="C78" s="29" t="s">
        <v>18</v>
      </c>
      <c r="D78" s="35" t="n">
        <v>-487</v>
      </c>
      <c r="E78" s="21" t="n">
        <v>0</v>
      </c>
      <c r="F78" s="21" t="n">
        <v>6844</v>
      </c>
      <c r="G78" s="21" t="n">
        <v>-7331</v>
      </c>
      <c r="H78" s="21" t="n">
        <v>0</v>
      </c>
      <c r="I78" s="21" t="n">
        <v>0</v>
      </c>
      <c r="J78" s="21" t="n">
        <v>0</v>
      </c>
      <c r="K78" s="27"/>
      <c r="L78" s="21"/>
      <c r="M78" s="21"/>
      <c r="N78" s="21"/>
      <c r="O78" s="21"/>
      <c r="P78" s="28"/>
      <c r="Q78" s="28"/>
      <c r="S78" s="45" t="e">
        <f aca="false">VLOOKUP(D78,'[3]справочно СВОД'!$C$8505:$C$8800,1,0)</f>
        <v>#N/A</v>
      </c>
      <c r="T78" s="1" t="e">
        <f aca="false">D78-S78</f>
        <v>#N/A</v>
      </c>
    </row>
    <row r="79" customFormat="false" ht="15" hidden="false" customHeight="false" outlineLevel="0" collapsed="false">
      <c r="A79" s="30" t="n">
        <v>17</v>
      </c>
      <c r="B79" s="30" t="s">
        <v>35</v>
      </c>
      <c r="C79" s="31" t="s">
        <v>15</v>
      </c>
      <c r="D79" s="32" t="n">
        <v>17047433</v>
      </c>
      <c r="E79" s="33" t="n">
        <v>1006355</v>
      </c>
      <c r="F79" s="33" t="n">
        <v>0</v>
      </c>
      <c r="G79" s="33" t="n">
        <v>8332354</v>
      </c>
      <c r="H79" s="33" t="n">
        <v>7708723</v>
      </c>
      <c r="I79" s="33" t="n">
        <v>0</v>
      </c>
      <c r="J79" s="33" t="n">
        <v>0</v>
      </c>
      <c r="K79" s="34" t="n">
        <v>3473</v>
      </c>
      <c r="L79" s="33" t="n">
        <v>265</v>
      </c>
      <c r="M79" s="33" t="n">
        <v>0</v>
      </c>
      <c r="N79" s="33" t="n">
        <v>2956</v>
      </c>
      <c r="O79" s="33" t="n">
        <v>252</v>
      </c>
      <c r="P79" s="33" t="n">
        <v>0</v>
      </c>
      <c r="Q79" s="33" t="n">
        <v>0</v>
      </c>
    </row>
    <row r="80" customFormat="false" ht="15" hidden="false" customHeight="false" outlineLevel="0" collapsed="false">
      <c r="A80" s="30"/>
      <c r="B80" s="30"/>
      <c r="C80" s="29" t="s">
        <v>16</v>
      </c>
      <c r="D80" s="35" t="n">
        <v>6560213</v>
      </c>
      <c r="E80" s="21" t="n">
        <v>191607</v>
      </c>
      <c r="F80" s="21" t="n">
        <v>0</v>
      </c>
      <c r="G80" s="21" t="n">
        <v>5102941</v>
      </c>
      <c r="H80" s="21" t="n">
        <v>1265665</v>
      </c>
      <c r="I80" s="21" t="n">
        <v>0</v>
      </c>
      <c r="J80" s="21" t="n">
        <v>0</v>
      </c>
      <c r="K80" s="36" t="n">
        <v>3473</v>
      </c>
      <c r="L80" s="21" t="n">
        <v>265</v>
      </c>
      <c r="M80" s="21" t="n">
        <v>0</v>
      </c>
      <c r="N80" s="21" t="n">
        <v>2956</v>
      </c>
      <c r="O80" s="21" t="n">
        <v>252</v>
      </c>
      <c r="P80" s="37"/>
      <c r="Q80" s="37"/>
      <c r="R80" s="1" t="str">
        <f aca="false">$B79</f>
        <v>Ростгорсвет</v>
      </c>
    </row>
    <row r="81" customFormat="false" ht="15" hidden="false" customHeight="false" outlineLevel="0" collapsed="false">
      <c r="A81" s="30"/>
      <c r="B81" s="30"/>
      <c r="C81" s="29" t="s">
        <v>17</v>
      </c>
      <c r="D81" s="35" t="n">
        <v>8866127</v>
      </c>
      <c r="E81" s="21" t="n">
        <v>223211</v>
      </c>
      <c r="F81" s="21" t="n">
        <v>0</v>
      </c>
      <c r="G81" s="21" t="n">
        <v>2200355</v>
      </c>
      <c r="H81" s="21" t="n">
        <v>6442561</v>
      </c>
      <c r="I81" s="21" t="n">
        <v>0</v>
      </c>
      <c r="J81" s="21" t="n">
        <v>0</v>
      </c>
      <c r="K81" s="27"/>
      <c r="L81" s="21"/>
      <c r="M81" s="21"/>
      <c r="N81" s="21"/>
      <c r="O81" s="21"/>
      <c r="P81" s="28"/>
      <c r="Q81" s="28"/>
    </row>
    <row r="82" customFormat="false" ht="15" hidden="false" customHeight="false" outlineLevel="0" collapsed="false">
      <c r="A82" s="30"/>
      <c r="B82" s="30"/>
      <c r="C82" s="29" t="s">
        <v>18</v>
      </c>
      <c r="D82" s="35" t="n">
        <v>1621092</v>
      </c>
      <c r="E82" s="21" t="n">
        <v>591537</v>
      </c>
      <c r="F82" s="21" t="n">
        <v>0</v>
      </c>
      <c r="G82" s="21" t="n">
        <v>1029058</v>
      </c>
      <c r="H82" s="21" t="n">
        <v>497</v>
      </c>
      <c r="I82" s="21" t="n">
        <v>0</v>
      </c>
      <c r="J82" s="21" t="n">
        <v>0</v>
      </c>
      <c r="K82" s="27"/>
      <c r="L82" s="21"/>
      <c r="M82" s="21"/>
      <c r="N82" s="21"/>
      <c r="O82" s="21"/>
      <c r="P82" s="28"/>
      <c r="Q82" s="28"/>
      <c r="S82" s="45" t="e">
        <f aca="false">VLOOKUP(D82,'[3]справочно СВОД'!$C$8505:$C$8800,1,0)</f>
        <v>#N/A</v>
      </c>
      <c r="T82" s="1" t="e">
        <f aca="false">D82-S82</f>
        <v>#N/A</v>
      </c>
    </row>
    <row r="83" customFormat="false" ht="15" hidden="false" customHeight="false" outlineLevel="0" collapsed="false">
      <c r="A83" s="30" t="n">
        <v>18</v>
      </c>
      <c r="B83" s="30" t="s">
        <v>36</v>
      </c>
      <c r="C83" s="31" t="s">
        <v>15</v>
      </c>
      <c r="D83" s="32" t="n">
        <v>13090938</v>
      </c>
      <c r="E83" s="33" t="n">
        <v>711056</v>
      </c>
      <c r="F83" s="33" t="n">
        <v>0</v>
      </c>
      <c r="G83" s="33" t="n">
        <v>6573259</v>
      </c>
      <c r="H83" s="33" t="n">
        <v>5806623</v>
      </c>
      <c r="I83" s="33" t="n">
        <v>0</v>
      </c>
      <c r="J83" s="33" t="n">
        <v>0</v>
      </c>
      <c r="K83" s="34" t="n">
        <v>2430</v>
      </c>
      <c r="L83" s="33" t="n">
        <v>0</v>
      </c>
      <c r="M83" s="33" t="n">
        <v>0</v>
      </c>
      <c r="N83" s="33" t="n">
        <v>2328</v>
      </c>
      <c r="O83" s="33" t="n">
        <v>102</v>
      </c>
      <c r="P83" s="33" t="n">
        <v>0</v>
      </c>
      <c r="Q83" s="33" t="n">
        <v>0</v>
      </c>
    </row>
    <row r="84" customFormat="false" ht="15" hidden="false" customHeight="false" outlineLevel="0" collapsed="false">
      <c r="A84" s="30"/>
      <c r="B84" s="30"/>
      <c r="C84" s="29" t="s">
        <v>16</v>
      </c>
      <c r="D84" s="35" t="n">
        <v>3836737</v>
      </c>
      <c r="E84" s="21" t="n">
        <v>0</v>
      </c>
      <c r="F84" s="21" t="n">
        <v>0</v>
      </c>
      <c r="G84" s="21" t="n">
        <v>3353645</v>
      </c>
      <c r="H84" s="21" t="n">
        <v>483092</v>
      </c>
      <c r="I84" s="21" t="n">
        <v>0</v>
      </c>
      <c r="J84" s="21" t="n">
        <v>0</v>
      </c>
      <c r="K84" s="36" t="n">
        <v>2430</v>
      </c>
      <c r="L84" s="21" t="n">
        <v>0</v>
      </c>
      <c r="M84" s="21" t="n">
        <v>0</v>
      </c>
      <c r="N84" s="21" t="n">
        <v>2328</v>
      </c>
      <c r="O84" s="21" t="n">
        <v>102</v>
      </c>
      <c r="P84" s="37"/>
      <c r="Q84" s="37"/>
      <c r="R84" s="1" t="str">
        <f aca="false">$B83</f>
        <v>Спец-Энерго</v>
      </c>
    </row>
    <row r="85" customFormat="false" ht="15" hidden="false" customHeight="false" outlineLevel="0" collapsed="false">
      <c r="A85" s="30"/>
      <c r="B85" s="30"/>
      <c r="C85" s="29" t="s">
        <v>17</v>
      </c>
      <c r="D85" s="35" t="n">
        <v>7922956</v>
      </c>
      <c r="E85" s="21" t="n">
        <v>0</v>
      </c>
      <c r="F85" s="21" t="n">
        <v>0</v>
      </c>
      <c r="G85" s="21" t="n">
        <v>2599653</v>
      </c>
      <c r="H85" s="21" t="n">
        <v>5323303</v>
      </c>
      <c r="I85" s="21" t="n">
        <v>0</v>
      </c>
      <c r="J85" s="21" t="n">
        <v>0</v>
      </c>
      <c r="K85" s="27"/>
      <c r="L85" s="21"/>
      <c r="M85" s="21"/>
      <c r="N85" s="21"/>
      <c r="O85" s="21"/>
      <c r="P85" s="28"/>
      <c r="Q85" s="28"/>
    </row>
    <row r="86" customFormat="false" ht="15" hidden="false" customHeight="false" outlineLevel="0" collapsed="false">
      <c r="A86" s="30"/>
      <c r="B86" s="30"/>
      <c r="C86" s="29" t="s">
        <v>18</v>
      </c>
      <c r="D86" s="35" t="n">
        <v>1331245</v>
      </c>
      <c r="E86" s="21" t="n">
        <v>711056</v>
      </c>
      <c r="F86" s="21" t="n">
        <v>0</v>
      </c>
      <c r="G86" s="21" t="n">
        <v>619961</v>
      </c>
      <c r="H86" s="21" t="n">
        <v>228</v>
      </c>
      <c r="I86" s="21" t="n">
        <v>0</v>
      </c>
      <c r="J86" s="21" t="n">
        <v>0</v>
      </c>
      <c r="K86" s="27"/>
      <c r="L86" s="21"/>
      <c r="M86" s="21"/>
      <c r="N86" s="21"/>
      <c r="O86" s="21"/>
      <c r="P86" s="28"/>
      <c r="Q86" s="28"/>
      <c r="S86" s="45" t="e">
        <f aca="false">VLOOKUP(D86,'[3]справочно СВОД'!$C$8505:$C$8800,1,0)</f>
        <v>#N/A</v>
      </c>
      <c r="T86" s="1" t="e">
        <f aca="false">D86-S86</f>
        <v>#N/A</v>
      </c>
    </row>
    <row r="87" customFormat="false" ht="15" hidden="false" customHeight="false" outlineLevel="0" collapsed="false">
      <c r="A87" s="30" t="n">
        <v>19</v>
      </c>
      <c r="B87" s="30" t="s">
        <v>37</v>
      </c>
      <c r="C87" s="31" t="s">
        <v>15</v>
      </c>
      <c r="D87" s="32" t="n">
        <v>579381</v>
      </c>
      <c r="E87" s="33" t="n">
        <v>0</v>
      </c>
      <c r="F87" s="33" t="n">
        <v>0</v>
      </c>
      <c r="G87" s="33" t="n">
        <v>292146</v>
      </c>
      <c r="H87" s="33" t="n">
        <v>287235</v>
      </c>
      <c r="I87" s="33" t="n">
        <v>0</v>
      </c>
      <c r="J87" s="33" t="n">
        <v>0</v>
      </c>
      <c r="K87" s="34" t="n">
        <v>272</v>
      </c>
      <c r="L87" s="33" t="n">
        <v>0</v>
      </c>
      <c r="M87" s="33" t="n">
        <v>0</v>
      </c>
      <c r="N87" s="33" t="n">
        <v>272</v>
      </c>
      <c r="O87" s="33" t="n">
        <v>0</v>
      </c>
      <c r="P87" s="33" t="n">
        <v>0</v>
      </c>
      <c r="Q87" s="33" t="n">
        <v>0</v>
      </c>
    </row>
    <row r="88" customFormat="false" ht="15" hidden="false" customHeight="false" outlineLevel="0" collapsed="false">
      <c r="A88" s="30"/>
      <c r="B88" s="30"/>
      <c r="C88" s="29" t="s">
        <v>16</v>
      </c>
      <c r="D88" s="35" t="n">
        <v>276127</v>
      </c>
      <c r="E88" s="21" t="n">
        <v>0</v>
      </c>
      <c r="F88" s="21" t="n">
        <v>0</v>
      </c>
      <c r="G88" s="21" t="n">
        <v>259346</v>
      </c>
      <c r="H88" s="21" t="n">
        <v>16781</v>
      </c>
      <c r="I88" s="21" t="n">
        <v>0</v>
      </c>
      <c r="J88" s="21" t="n">
        <v>0</v>
      </c>
      <c r="K88" s="36" t="n">
        <v>272</v>
      </c>
      <c r="L88" s="21" t="n">
        <v>0</v>
      </c>
      <c r="M88" s="21" t="n">
        <v>0</v>
      </c>
      <c r="N88" s="21" t="n">
        <v>272</v>
      </c>
      <c r="O88" s="21" t="n">
        <v>0</v>
      </c>
      <c r="P88" s="37"/>
      <c r="Q88" s="37"/>
      <c r="R88" s="1" t="str">
        <f aca="false">$B87</f>
        <v>ДЭТ</v>
      </c>
    </row>
    <row r="89" customFormat="false" ht="15" hidden="false" customHeight="false" outlineLevel="0" collapsed="false">
      <c r="A89" s="30"/>
      <c r="B89" s="30"/>
      <c r="C89" s="29" t="s">
        <v>17</v>
      </c>
      <c r="D89" s="35" t="n">
        <v>303254</v>
      </c>
      <c r="E89" s="21" t="n">
        <v>0</v>
      </c>
      <c r="F89" s="21" t="n">
        <v>0</v>
      </c>
      <c r="G89" s="21" t="n">
        <v>32800</v>
      </c>
      <c r="H89" s="21" t="n">
        <v>270454</v>
      </c>
      <c r="I89" s="21" t="n">
        <v>0</v>
      </c>
      <c r="J89" s="21" t="n">
        <v>0</v>
      </c>
      <c r="K89" s="27"/>
      <c r="L89" s="21"/>
      <c r="M89" s="21"/>
      <c r="N89" s="21"/>
      <c r="O89" s="21"/>
      <c r="P89" s="28"/>
      <c r="Q89" s="28"/>
    </row>
    <row r="90" customFormat="false" ht="15" hidden="false" customHeight="false" outlineLevel="0" collapsed="false">
      <c r="A90" s="30"/>
      <c r="B90" s="30"/>
      <c r="C90" s="29" t="s">
        <v>18</v>
      </c>
      <c r="D90" s="35" t="n">
        <v>0</v>
      </c>
      <c r="E90" s="21" t="n">
        <v>0</v>
      </c>
      <c r="F90" s="21" t="n">
        <v>0</v>
      </c>
      <c r="G90" s="21" t="n">
        <v>0</v>
      </c>
      <c r="H90" s="21" t="n">
        <v>0</v>
      </c>
      <c r="I90" s="21" t="n">
        <v>0</v>
      </c>
      <c r="J90" s="21" t="n">
        <v>0</v>
      </c>
      <c r="K90" s="27"/>
      <c r="L90" s="21"/>
      <c r="M90" s="21"/>
      <c r="N90" s="21"/>
      <c r="O90" s="21"/>
      <c r="P90" s="28"/>
      <c r="Q90" s="28"/>
      <c r="S90" s="45" t="n">
        <f aca="false">VLOOKUP(D90,'[3]справочно СВОД'!$C$8505:$C$8800,1,0)</f>
        <v>0</v>
      </c>
      <c r="T90" s="1" t="n">
        <f aca="false">D90-S90</f>
        <v>0</v>
      </c>
    </row>
    <row r="91" customFormat="false" ht="15" hidden="false" customHeight="false" outlineLevel="0" collapsed="false">
      <c r="A91" s="30" t="n">
        <v>20</v>
      </c>
      <c r="B91" s="30" t="s">
        <v>38</v>
      </c>
      <c r="C91" s="31" t="s">
        <v>15</v>
      </c>
      <c r="D91" s="32" t="n">
        <v>1901837</v>
      </c>
      <c r="E91" s="33" t="n">
        <v>859276</v>
      </c>
      <c r="F91" s="33" t="n">
        <v>0</v>
      </c>
      <c r="G91" s="33" t="n">
        <v>523551</v>
      </c>
      <c r="H91" s="33" t="n">
        <v>519010</v>
      </c>
      <c r="I91" s="33" t="n">
        <v>0</v>
      </c>
      <c r="J91" s="33" t="n">
        <v>0</v>
      </c>
      <c r="K91" s="34" t="n">
        <v>1491</v>
      </c>
      <c r="L91" s="33" t="n">
        <v>899</v>
      </c>
      <c r="M91" s="33" t="n">
        <v>0</v>
      </c>
      <c r="N91" s="33" t="n">
        <v>592</v>
      </c>
      <c r="O91" s="33" t="n">
        <v>0</v>
      </c>
      <c r="P91" s="33" t="n">
        <v>0</v>
      </c>
      <c r="Q91" s="33" t="n">
        <v>0</v>
      </c>
    </row>
    <row r="92" customFormat="false" ht="15" hidden="false" customHeight="false" outlineLevel="0" collapsed="false">
      <c r="A92" s="30"/>
      <c r="B92" s="30"/>
      <c r="C92" s="29" t="s">
        <v>16</v>
      </c>
      <c r="D92" s="35" t="n">
        <v>1393559</v>
      </c>
      <c r="E92" s="21" t="n">
        <v>854010</v>
      </c>
      <c r="F92" s="21" t="n">
        <v>0</v>
      </c>
      <c r="G92" s="21" t="n">
        <v>515736</v>
      </c>
      <c r="H92" s="21" t="n">
        <v>23813</v>
      </c>
      <c r="I92" s="21" t="n">
        <v>0</v>
      </c>
      <c r="J92" s="21" t="n">
        <v>0</v>
      </c>
      <c r="K92" s="36" t="n">
        <v>1491</v>
      </c>
      <c r="L92" s="21" t="n">
        <v>899</v>
      </c>
      <c r="M92" s="21" t="n">
        <v>0</v>
      </c>
      <c r="N92" s="21" t="n">
        <v>592</v>
      </c>
      <c r="O92" s="21" t="n">
        <v>0</v>
      </c>
      <c r="P92" s="37"/>
      <c r="Q92" s="37"/>
      <c r="R92" s="1" t="str">
        <f aca="false">$B91</f>
        <v>ГПЗ-Эстейт</v>
      </c>
    </row>
    <row r="93" customFormat="false" ht="15" hidden="false" customHeight="false" outlineLevel="0" collapsed="false">
      <c r="A93" s="30"/>
      <c r="B93" s="30"/>
      <c r="C93" s="29" t="s">
        <v>17</v>
      </c>
      <c r="D93" s="35" t="n">
        <v>508278</v>
      </c>
      <c r="E93" s="21" t="n">
        <v>5266</v>
      </c>
      <c r="F93" s="21" t="n">
        <v>0</v>
      </c>
      <c r="G93" s="21" t="n">
        <v>7815</v>
      </c>
      <c r="H93" s="21" t="n">
        <v>495197</v>
      </c>
      <c r="I93" s="21" t="n">
        <v>0</v>
      </c>
      <c r="J93" s="21" t="n">
        <v>0</v>
      </c>
      <c r="K93" s="27"/>
      <c r="L93" s="21"/>
      <c r="M93" s="21"/>
      <c r="N93" s="21"/>
      <c r="O93" s="21"/>
      <c r="P93" s="28"/>
      <c r="Q93" s="28"/>
    </row>
    <row r="94" customFormat="false" ht="15" hidden="false" customHeight="false" outlineLevel="0" collapsed="false">
      <c r="A94" s="30"/>
      <c r="B94" s="30"/>
      <c r="C94" s="29" t="s">
        <v>18</v>
      </c>
      <c r="D94" s="35" t="n">
        <v>0</v>
      </c>
      <c r="E94" s="21" t="n">
        <v>0</v>
      </c>
      <c r="F94" s="21" t="n">
        <v>0</v>
      </c>
      <c r="G94" s="21" t="n">
        <v>0</v>
      </c>
      <c r="H94" s="21" t="n">
        <v>0</v>
      </c>
      <c r="I94" s="21" t="n">
        <v>0</v>
      </c>
      <c r="J94" s="21" t="n">
        <v>0</v>
      </c>
      <c r="K94" s="27"/>
      <c r="L94" s="21"/>
      <c r="M94" s="21"/>
      <c r="N94" s="21"/>
      <c r="O94" s="21"/>
      <c r="P94" s="28"/>
      <c r="Q94" s="28"/>
      <c r="S94" s="45" t="n">
        <f aca="false">VLOOKUP(D94,'[3]справочно СВОД'!$C$8505:$C$8800,1,0)</f>
        <v>0</v>
      </c>
      <c r="T94" s="1" t="n">
        <f aca="false">D94-S94</f>
        <v>0</v>
      </c>
    </row>
    <row r="95" customFormat="false" ht="15" hidden="false" customHeight="false" outlineLevel="0" collapsed="false">
      <c r="A95" s="30" t="n">
        <v>21</v>
      </c>
      <c r="B95" s="30" t="s">
        <v>39</v>
      </c>
      <c r="C95" s="31" t="s">
        <v>15</v>
      </c>
      <c r="D95" s="32" t="n">
        <v>11950319</v>
      </c>
      <c r="E95" s="33" t="n">
        <v>946365</v>
      </c>
      <c r="F95" s="33" t="n">
        <v>0</v>
      </c>
      <c r="G95" s="33" t="n">
        <v>6053906</v>
      </c>
      <c r="H95" s="33" t="n">
        <v>4950048</v>
      </c>
      <c r="I95" s="33" t="n">
        <v>0</v>
      </c>
      <c r="J95" s="33" t="n">
        <v>0</v>
      </c>
      <c r="K95" s="34" t="n">
        <v>3089</v>
      </c>
      <c r="L95" s="33" t="n">
        <v>0</v>
      </c>
      <c r="M95" s="33" t="n">
        <v>0</v>
      </c>
      <c r="N95" s="33" t="n">
        <v>2550</v>
      </c>
      <c r="O95" s="33" t="n">
        <v>539</v>
      </c>
      <c r="P95" s="33" t="n">
        <v>0</v>
      </c>
      <c r="Q95" s="33" t="n">
        <v>0</v>
      </c>
    </row>
    <row r="96" customFormat="false" ht="15" hidden="false" customHeight="false" outlineLevel="0" collapsed="false">
      <c r="A96" s="30"/>
      <c r="B96" s="30"/>
      <c r="C96" s="29" t="s">
        <v>16</v>
      </c>
      <c r="D96" s="35" t="n">
        <v>6697673</v>
      </c>
      <c r="E96" s="21" t="n">
        <v>0</v>
      </c>
      <c r="F96" s="21" t="n">
        <v>0</v>
      </c>
      <c r="G96" s="21" t="n">
        <v>5929302</v>
      </c>
      <c r="H96" s="21" t="n">
        <v>768371</v>
      </c>
      <c r="I96" s="21" t="n">
        <v>0</v>
      </c>
      <c r="J96" s="21" t="n">
        <v>0</v>
      </c>
      <c r="K96" s="36" t="n">
        <v>3089</v>
      </c>
      <c r="L96" s="21" t="n">
        <v>0</v>
      </c>
      <c r="M96" s="21" t="n">
        <v>0</v>
      </c>
      <c r="N96" s="21" t="n">
        <v>2550</v>
      </c>
      <c r="O96" s="21" t="n">
        <v>539</v>
      </c>
      <c r="P96" s="37"/>
      <c r="Q96" s="37"/>
      <c r="R96" s="1" t="str">
        <f aca="false">$B95</f>
        <v>Югстрой-Электросеть</v>
      </c>
    </row>
    <row r="97" customFormat="false" ht="15" hidden="false" customHeight="false" outlineLevel="0" collapsed="false">
      <c r="A97" s="30"/>
      <c r="B97" s="30"/>
      <c r="C97" s="29" t="s">
        <v>17</v>
      </c>
      <c r="D97" s="35" t="n">
        <v>4251373</v>
      </c>
      <c r="E97" s="21" t="n">
        <v>4362</v>
      </c>
      <c r="F97" s="21" t="n">
        <v>0</v>
      </c>
      <c r="G97" s="21" t="n">
        <v>65361</v>
      </c>
      <c r="H97" s="21" t="n">
        <v>4181650</v>
      </c>
      <c r="I97" s="21" t="n">
        <v>0</v>
      </c>
      <c r="J97" s="21" t="n">
        <v>0</v>
      </c>
      <c r="K97" s="27"/>
      <c r="L97" s="21"/>
      <c r="M97" s="21"/>
      <c r="N97" s="21"/>
      <c r="O97" s="21"/>
      <c r="P97" s="28"/>
      <c r="Q97" s="28"/>
    </row>
    <row r="98" customFormat="false" ht="15" hidden="false" customHeight="false" outlineLevel="0" collapsed="false">
      <c r="A98" s="30"/>
      <c r="B98" s="30"/>
      <c r="C98" s="29" t="s">
        <v>18</v>
      </c>
      <c r="D98" s="35" t="n">
        <v>1001273</v>
      </c>
      <c r="E98" s="21" t="n">
        <v>942003</v>
      </c>
      <c r="F98" s="21" t="n">
        <v>0</v>
      </c>
      <c r="G98" s="21" t="n">
        <v>59243</v>
      </c>
      <c r="H98" s="21" t="n">
        <v>27</v>
      </c>
      <c r="I98" s="21" t="n">
        <v>0</v>
      </c>
      <c r="J98" s="21" t="n">
        <v>0</v>
      </c>
      <c r="K98" s="27"/>
      <c r="L98" s="21"/>
      <c r="M98" s="21"/>
      <c r="N98" s="21"/>
      <c r="O98" s="21"/>
      <c r="P98" s="28"/>
      <c r="Q98" s="28"/>
      <c r="S98" s="45" t="e">
        <f aca="false">VLOOKUP(D98,'[3]справочно СВОД'!$C$8505:$C$8800,1,0)</f>
        <v>#N/A</v>
      </c>
      <c r="T98" s="1" t="e">
        <f aca="false">D98-S98</f>
        <v>#N/A</v>
      </c>
    </row>
    <row r="99" customFormat="false" ht="15" hidden="false" customHeight="false" outlineLevel="0" collapsed="false">
      <c r="A99" s="30" t="n">
        <v>22</v>
      </c>
      <c r="B99" s="30" t="s">
        <v>40</v>
      </c>
      <c r="C99" s="31" t="s">
        <v>15</v>
      </c>
      <c r="D99" s="32" t="n">
        <v>12940266</v>
      </c>
      <c r="E99" s="33" t="n">
        <v>11493250</v>
      </c>
      <c r="F99" s="33" t="n">
        <v>0</v>
      </c>
      <c r="G99" s="33" t="n">
        <v>1444155</v>
      </c>
      <c r="H99" s="33" t="n">
        <v>2861</v>
      </c>
      <c r="I99" s="33" t="n">
        <v>0</v>
      </c>
      <c r="J99" s="33" t="n">
        <v>0</v>
      </c>
      <c r="K99" s="34" t="n">
        <v>6775</v>
      </c>
      <c r="L99" s="33" t="n">
        <v>5876</v>
      </c>
      <c r="M99" s="33" t="n">
        <v>0</v>
      </c>
      <c r="N99" s="33" t="n">
        <v>895</v>
      </c>
      <c r="O99" s="33" t="n">
        <v>4</v>
      </c>
      <c r="P99" s="33" t="n">
        <v>0</v>
      </c>
      <c r="Q99" s="33" t="n">
        <v>0</v>
      </c>
    </row>
    <row r="100" customFormat="false" ht="15" hidden="false" customHeight="false" outlineLevel="0" collapsed="false">
      <c r="A100" s="30"/>
      <c r="B100" s="30"/>
      <c r="C100" s="29" t="s">
        <v>16</v>
      </c>
      <c r="D100" s="35" t="n">
        <v>12245461</v>
      </c>
      <c r="E100" s="21" t="n">
        <v>10798445</v>
      </c>
      <c r="F100" s="21" t="n">
        <v>0</v>
      </c>
      <c r="G100" s="21" t="n">
        <v>1444155</v>
      </c>
      <c r="H100" s="21" t="n">
        <v>2861</v>
      </c>
      <c r="I100" s="21" t="n">
        <v>0</v>
      </c>
      <c r="J100" s="21" t="n">
        <v>0</v>
      </c>
      <c r="K100" s="36" t="n">
        <v>6775</v>
      </c>
      <c r="L100" s="21" t="n">
        <v>5876</v>
      </c>
      <c r="M100" s="21" t="n">
        <v>0</v>
      </c>
      <c r="N100" s="21" t="n">
        <v>895</v>
      </c>
      <c r="O100" s="21" t="n">
        <v>4</v>
      </c>
      <c r="P100" s="37"/>
      <c r="Q100" s="37"/>
      <c r="R100" s="1" t="str">
        <f aca="false">$B99</f>
        <v>РСМЭ</v>
      </c>
    </row>
    <row r="101" customFormat="false" ht="15" hidden="false" customHeight="false" outlineLevel="0" collapsed="false">
      <c r="A101" s="30"/>
      <c r="B101" s="30"/>
      <c r="C101" s="29" t="s">
        <v>17</v>
      </c>
      <c r="D101" s="35" t="n">
        <v>26954</v>
      </c>
      <c r="E101" s="21" t="n">
        <v>26954</v>
      </c>
      <c r="F101" s="21" t="n">
        <v>0</v>
      </c>
      <c r="G101" s="21" t="n">
        <v>0</v>
      </c>
      <c r="H101" s="21" t="n">
        <v>0</v>
      </c>
      <c r="I101" s="21" t="n">
        <v>0</v>
      </c>
      <c r="J101" s="21" t="n">
        <v>0</v>
      </c>
      <c r="K101" s="27"/>
      <c r="L101" s="21"/>
      <c r="M101" s="21"/>
      <c r="N101" s="21"/>
      <c r="O101" s="21"/>
      <c r="P101" s="28"/>
      <c r="Q101" s="28"/>
    </row>
    <row r="102" customFormat="false" ht="15" hidden="false" customHeight="false" outlineLevel="0" collapsed="false">
      <c r="A102" s="30"/>
      <c r="B102" s="30"/>
      <c r="C102" s="29" t="s">
        <v>18</v>
      </c>
      <c r="D102" s="35" t="n">
        <v>667851</v>
      </c>
      <c r="E102" s="21" t="n">
        <v>667851</v>
      </c>
      <c r="F102" s="21" t="n">
        <v>0</v>
      </c>
      <c r="G102" s="21" t="n">
        <v>0</v>
      </c>
      <c r="H102" s="21" t="n">
        <v>0</v>
      </c>
      <c r="I102" s="21" t="n">
        <v>0</v>
      </c>
      <c r="J102" s="21" t="n">
        <v>0</v>
      </c>
      <c r="K102" s="27"/>
      <c r="L102" s="21"/>
      <c r="M102" s="21"/>
      <c r="N102" s="21"/>
      <c r="O102" s="21"/>
      <c r="P102" s="28"/>
      <c r="Q102" s="28"/>
      <c r="S102" s="45" t="e">
        <f aca="false">VLOOKUP(D102,'[3]справочно СВОД'!$C$8505:$C$8800,1,0)</f>
        <v>#N/A</v>
      </c>
      <c r="T102" s="1" t="e">
        <f aca="false">D102-S102</f>
        <v>#N/A</v>
      </c>
    </row>
    <row r="103" customFormat="false" ht="15" hidden="false" customHeight="false" outlineLevel="0" collapsed="false">
      <c r="A103" s="30" t="n">
        <v>23</v>
      </c>
      <c r="B103" s="30" t="s">
        <v>41</v>
      </c>
      <c r="C103" s="31" t="s">
        <v>15</v>
      </c>
      <c r="D103" s="32" t="n">
        <v>453214</v>
      </c>
      <c r="E103" s="33" t="n">
        <v>446065</v>
      </c>
      <c r="F103" s="33" t="n">
        <v>0</v>
      </c>
      <c r="G103" s="33" t="n">
        <v>7149</v>
      </c>
      <c r="H103" s="33" t="n">
        <v>0</v>
      </c>
      <c r="I103" s="33" t="n">
        <v>0</v>
      </c>
      <c r="J103" s="33" t="n">
        <v>0</v>
      </c>
      <c r="K103" s="34" t="n">
        <v>461</v>
      </c>
      <c r="L103" s="33" t="n">
        <v>461</v>
      </c>
      <c r="M103" s="33" t="n">
        <v>0</v>
      </c>
      <c r="N103" s="33" t="n">
        <v>0</v>
      </c>
      <c r="O103" s="33" t="n">
        <v>0</v>
      </c>
      <c r="P103" s="33" t="n">
        <v>0</v>
      </c>
      <c r="Q103" s="33" t="n">
        <v>0</v>
      </c>
    </row>
    <row r="104" customFormat="false" ht="15" hidden="false" customHeight="false" outlineLevel="0" collapsed="false">
      <c r="A104" s="30"/>
      <c r="B104" s="30"/>
      <c r="C104" s="29" t="s">
        <v>16</v>
      </c>
      <c r="D104" s="35" t="n">
        <v>417163</v>
      </c>
      <c r="E104" s="21" t="n">
        <v>412418</v>
      </c>
      <c r="F104" s="21" t="n">
        <v>0</v>
      </c>
      <c r="G104" s="21" t="n">
        <v>4745</v>
      </c>
      <c r="H104" s="21" t="n">
        <v>0</v>
      </c>
      <c r="I104" s="21" t="n">
        <v>0</v>
      </c>
      <c r="J104" s="21" t="n">
        <v>0</v>
      </c>
      <c r="K104" s="36" t="n">
        <v>461</v>
      </c>
      <c r="L104" s="21" t="n">
        <v>461</v>
      </c>
      <c r="M104" s="21" t="n">
        <v>0</v>
      </c>
      <c r="N104" s="21" t="n">
        <v>0</v>
      </c>
      <c r="O104" s="21" t="n">
        <v>0</v>
      </c>
      <c r="P104" s="37"/>
      <c r="Q104" s="37"/>
      <c r="R104" s="1" t="str">
        <f aca="false">$B103</f>
        <v>Газпром Энерго</v>
      </c>
    </row>
    <row r="105" customFormat="false" ht="15" hidden="false" customHeight="false" outlineLevel="0" collapsed="false">
      <c r="A105" s="30"/>
      <c r="B105" s="30"/>
      <c r="C105" s="29" t="s">
        <v>17</v>
      </c>
      <c r="D105" s="35" t="n">
        <v>0</v>
      </c>
      <c r="E105" s="21" t="n">
        <v>0</v>
      </c>
      <c r="F105" s="21" t="n">
        <v>0</v>
      </c>
      <c r="G105" s="21" t="n">
        <v>0</v>
      </c>
      <c r="H105" s="21" t="n">
        <v>0</v>
      </c>
      <c r="I105" s="21" t="n">
        <v>0</v>
      </c>
      <c r="J105" s="21" t="n">
        <v>0</v>
      </c>
      <c r="K105" s="27"/>
      <c r="L105" s="21"/>
      <c r="M105" s="21"/>
      <c r="N105" s="21"/>
      <c r="O105" s="21"/>
      <c r="P105" s="28"/>
      <c r="Q105" s="28"/>
    </row>
    <row r="106" customFormat="false" ht="15" hidden="false" customHeight="false" outlineLevel="0" collapsed="false">
      <c r="A106" s="30"/>
      <c r="B106" s="30"/>
      <c r="C106" s="29" t="s">
        <v>18</v>
      </c>
      <c r="D106" s="35" t="n">
        <v>36051</v>
      </c>
      <c r="E106" s="21" t="n">
        <v>33647</v>
      </c>
      <c r="F106" s="21" t="n">
        <v>0</v>
      </c>
      <c r="G106" s="21" t="n">
        <v>2404</v>
      </c>
      <c r="H106" s="21" t="n">
        <v>0</v>
      </c>
      <c r="I106" s="21" t="n">
        <v>0</v>
      </c>
      <c r="J106" s="21" t="n">
        <v>0</v>
      </c>
      <c r="K106" s="27"/>
      <c r="L106" s="21"/>
      <c r="M106" s="21"/>
      <c r="N106" s="21"/>
      <c r="O106" s="21"/>
      <c r="P106" s="28"/>
      <c r="Q106" s="28"/>
      <c r="S106" s="45" t="e">
        <f aca="false">VLOOKUP(D106,'[3]справочно СВОД'!$C$8505:$C$8800,1,0)</f>
        <v>#N/A</v>
      </c>
      <c r="T106" s="1" t="e">
        <f aca="false">D106-S106</f>
        <v>#N/A</v>
      </c>
    </row>
    <row r="107" customFormat="false" ht="15" hidden="false" customHeight="false" outlineLevel="0" collapsed="false">
      <c r="A107" s="30" t="n">
        <v>24</v>
      </c>
      <c r="B107" s="30" t="s">
        <v>42</v>
      </c>
      <c r="C107" s="31" t="s">
        <v>15</v>
      </c>
      <c r="D107" s="32" t="n">
        <v>8925085</v>
      </c>
      <c r="E107" s="33" t="n">
        <v>138329</v>
      </c>
      <c r="F107" s="33" t="n">
        <v>115052</v>
      </c>
      <c r="G107" s="33" t="n">
        <v>7712902</v>
      </c>
      <c r="H107" s="33" t="n">
        <v>958802</v>
      </c>
      <c r="I107" s="33" t="n">
        <v>0</v>
      </c>
      <c r="J107" s="33" t="n">
        <v>0</v>
      </c>
      <c r="K107" s="34" t="n">
        <v>7399</v>
      </c>
      <c r="L107" s="33" t="n">
        <v>0</v>
      </c>
      <c r="M107" s="33" t="n">
        <v>0</v>
      </c>
      <c r="N107" s="33" t="n">
        <v>7389</v>
      </c>
      <c r="O107" s="33" t="n">
        <v>10</v>
      </c>
      <c r="P107" s="33" t="n">
        <v>0</v>
      </c>
      <c r="Q107" s="33" t="n">
        <v>0</v>
      </c>
    </row>
    <row r="108" customFormat="false" ht="15" hidden="false" customHeight="false" outlineLevel="0" collapsed="false">
      <c r="A108" s="30"/>
      <c r="B108" s="30"/>
      <c r="C108" s="29" t="s">
        <v>16</v>
      </c>
      <c r="D108" s="35" t="n">
        <v>7426743</v>
      </c>
      <c r="E108" s="21" t="n">
        <v>0</v>
      </c>
      <c r="F108" s="21" t="n">
        <v>0</v>
      </c>
      <c r="G108" s="21" t="n">
        <v>7190400</v>
      </c>
      <c r="H108" s="21" t="n">
        <v>236343</v>
      </c>
      <c r="I108" s="21" t="n">
        <v>0</v>
      </c>
      <c r="J108" s="21" t="n">
        <v>0</v>
      </c>
      <c r="K108" s="36" t="n">
        <v>7399</v>
      </c>
      <c r="L108" s="21" t="n">
        <v>0</v>
      </c>
      <c r="M108" s="21" t="n">
        <v>0</v>
      </c>
      <c r="N108" s="21" t="n">
        <v>7389</v>
      </c>
      <c r="O108" s="21" t="n">
        <v>10</v>
      </c>
      <c r="P108" s="37"/>
      <c r="Q108" s="37"/>
      <c r="R108" s="1" t="str">
        <f aca="false">$B107</f>
        <v>ПК-Энерго</v>
      </c>
    </row>
    <row r="109" customFormat="false" ht="15" hidden="false" customHeight="false" outlineLevel="0" collapsed="false">
      <c r="A109" s="30"/>
      <c r="B109" s="30"/>
      <c r="C109" s="29" t="s">
        <v>17</v>
      </c>
      <c r="D109" s="35" t="n">
        <v>831126</v>
      </c>
      <c r="E109" s="21" t="n">
        <v>0</v>
      </c>
      <c r="F109" s="21" t="n">
        <v>0</v>
      </c>
      <c r="G109" s="21" t="n">
        <v>109824</v>
      </c>
      <c r="H109" s="21" t="n">
        <v>721302</v>
      </c>
      <c r="I109" s="21" t="n">
        <v>0</v>
      </c>
      <c r="J109" s="21" t="n">
        <v>0</v>
      </c>
      <c r="K109" s="27"/>
      <c r="L109" s="21"/>
      <c r="M109" s="21"/>
      <c r="N109" s="21"/>
      <c r="O109" s="21"/>
      <c r="P109" s="28"/>
      <c r="Q109" s="28"/>
    </row>
    <row r="110" customFormat="false" ht="15" hidden="false" customHeight="false" outlineLevel="0" collapsed="false">
      <c r="A110" s="30"/>
      <c r="B110" s="30"/>
      <c r="C110" s="29" t="s">
        <v>18</v>
      </c>
      <c r="D110" s="35" t="n">
        <v>667216</v>
      </c>
      <c r="E110" s="21" t="n">
        <v>138329</v>
      </c>
      <c r="F110" s="21" t="n">
        <v>115052</v>
      </c>
      <c r="G110" s="21" t="n">
        <v>412678</v>
      </c>
      <c r="H110" s="21" t="n">
        <v>1157</v>
      </c>
      <c r="I110" s="21" t="n">
        <v>0</v>
      </c>
      <c r="J110" s="21" t="n">
        <v>0</v>
      </c>
      <c r="K110" s="27"/>
      <c r="L110" s="21"/>
      <c r="M110" s="21"/>
      <c r="N110" s="21"/>
      <c r="O110" s="21"/>
      <c r="P110" s="28"/>
      <c r="Q110" s="28"/>
      <c r="S110" s="45" t="e">
        <f aca="false">VLOOKUP(D110,'[3]справочно СВОД'!$C$8505:$C$8800,1,0)</f>
        <v>#N/A</v>
      </c>
      <c r="T110" s="1" t="e">
        <f aca="false">D110-S110</f>
        <v>#N/A</v>
      </c>
    </row>
    <row r="111" customFormat="false" ht="15" hidden="false" customHeight="false" outlineLevel="0" collapsed="false">
      <c r="A111" s="30" t="n">
        <f aca="false">A107+1</f>
        <v>25</v>
      </c>
      <c r="B111" s="30" t="s">
        <v>43</v>
      </c>
      <c r="C111" s="31" t="s">
        <v>15</v>
      </c>
      <c r="D111" s="32" t="n">
        <v>446411</v>
      </c>
      <c r="E111" s="33" t="n">
        <v>0</v>
      </c>
      <c r="F111" s="33" t="n">
        <v>0</v>
      </c>
      <c r="G111" s="33" t="n">
        <v>440896</v>
      </c>
      <c r="H111" s="33" t="n">
        <v>5515</v>
      </c>
      <c r="I111" s="33" t="n">
        <v>0</v>
      </c>
      <c r="J111" s="33" t="n">
        <v>0</v>
      </c>
      <c r="K111" s="34" t="n">
        <v>513</v>
      </c>
      <c r="L111" s="33" t="n">
        <v>0</v>
      </c>
      <c r="M111" s="33" t="n">
        <v>0</v>
      </c>
      <c r="N111" s="33" t="n">
        <v>513</v>
      </c>
      <c r="O111" s="33" t="n">
        <v>0</v>
      </c>
      <c r="P111" s="33" t="n">
        <v>0</v>
      </c>
      <c r="Q111" s="33" t="n">
        <v>0</v>
      </c>
    </row>
    <row r="112" customFormat="false" ht="15" hidden="false" customHeight="false" outlineLevel="0" collapsed="false">
      <c r="A112" s="30"/>
      <c r="B112" s="30"/>
      <c r="C112" s="29" t="s">
        <v>16</v>
      </c>
      <c r="D112" s="35" t="n">
        <v>445169</v>
      </c>
      <c r="E112" s="21" t="n">
        <v>0</v>
      </c>
      <c r="F112" s="21" t="n">
        <v>0</v>
      </c>
      <c r="G112" s="21" t="n">
        <v>440896</v>
      </c>
      <c r="H112" s="21" t="n">
        <v>4273</v>
      </c>
      <c r="I112" s="21" t="n">
        <v>0</v>
      </c>
      <c r="J112" s="21" t="n">
        <v>0</v>
      </c>
      <c r="K112" s="36" t="n">
        <v>513</v>
      </c>
      <c r="L112" s="21" t="n">
        <v>0</v>
      </c>
      <c r="M112" s="21" t="n">
        <v>0</v>
      </c>
      <c r="N112" s="21" t="n">
        <v>513</v>
      </c>
      <c r="O112" s="21" t="n">
        <v>0</v>
      </c>
      <c r="P112" s="37"/>
      <c r="Q112" s="37"/>
      <c r="R112" s="1" t="str">
        <f aca="false">$B111</f>
        <v>Энерготехинвест</v>
      </c>
    </row>
    <row r="113" customFormat="false" ht="14.65" hidden="false" customHeight="true" outlineLevel="0" collapsed="false">
      <c r="A113" s="30"/>
      <c r="B113" s="30"/>
      <c r="C113" s="29" t="s">
        <v>17</v>
      </c>
      <c r="D113" s="35" t="n">
        <v>1242</v>
      </c>
      <c r="E113" s="21" t="n">
        <v>0</v>
      </c>
      <c r="F113" s="21" t="n">
        <v>0</v>
      </c>
      <c r="G113" s="21" t="n">
        <v>0</v>
      </c>
      <c r="H113" s="21" t="n">
        <v>1242</v>
      </c>
      <c r="I113" s="21" t="n">
        <v>0</v>
      </c>
      <c r="J113" s="21" t="n">
        <v>0</v>
      </c>
      <c r="K113" s="27"/>
      <c r="L113" s="21"/>
      <c r="M113" s="21"/>
      <c r="N113" s="21"/>
      <c r="O113" s="21"/>
      <c r="P113" s="28"/>
      <c r="Q113" s="28"/>
    </row>
    <row r="114" customFormat="false" ht="15" hidden="false" customHeight="false" outlineLevel="0" collapsed="false">
      <c r="A114" s="30"/>
      <c r="B114" s="30"/>
      <c r="C114" s="29" t="s">
        <v>18</v>
      </c>
      <c r="D114" s="35" t="n">
        <v>0</v>
      </c>
      <c r="E114" s="21" t="n">
        <v>0</v>
      </c>
      <c r="F114" s="21" t="n">
        <v>0</v>
      </c>
      <c r="G114" s="21" t="n">
        <v>0</v>
      </c>
      <c r="H114" s="21" t="n">
        <v>0</v>
      </c>
      <c r="I114" s="21" t="n">
        <v>0</v>
      </c>
      <c r="J114" s="21" t="n">
        <v>0</v>
      </c>
      <c r="K114" s="27"/>
      <c r="L114" s="21"/>
      <c r="M114" s="21"/>
      <c r="N114" s="21"/>
      <c r="O114" s="21"/>
      <c r="P114" s="28"/>
      <c r="Q114" s="28"/>
      <c r="S114" s="45" t="n">
        <f aca="false">VLOOKUP(D114,'[3]справочно СВОД'!$C$8505:$C$8800,1,0)</f>
        <v>0</v>
      </c>
      <c r="T114" s="1" t="n">
        <f aca="false">D114-S114</f>
        <v>0</v>
      </c>
    </row>
    <row r="115" customFormat="false" ht="15" hidden="false" customHeight="true" outlineLevel="0" collapsed="false">
      <c r="A115" s="30" t="n">
        <f aca="false">A111+1</f>
        <v>26</v>
      </c>
      <c r="B115" s="30" t="s">
        <v>44</v>
      </c>
      <c r="C115" s="31" t="s">
        <v>15</v>
      </c>
      <c r="D115" s="32" t="n">
        <v>0</v>
      </c>
      <c r="E115" s="33" t="n">
        <v>0</v>
      </c>
      <c r="F115" s="33" t="n">
        <v>0</v>
      </c>
      <c r="G115" s="33" t="n">
        <v>0</v>
      </c>
      <c r="H115" s="33" t="n">
        <v>0</v>
      </c>
      <c r="I115" s="33" t="n">
        <v>0</v>
      </c>
      <c r="J115" s="33" t="n">
        <v>0</v>
      </c>
      <c r="K115" s="34" t="n">
        <v>0</v>
      </c>
      <c r="L115" s="33" t="n">
        <v>0</v>
      </c>
      <c r="M115" s="33" t="n">
        <v>0</v>
      </c>
      <c r="N115" s="33" t="n">
        <v>0</v>
      </c>
      <c r="O115" s="33" t="n">
        <v>0</v>
      </c>
      <c r="P115" s="33" t="n">
        <v>0</v>
      </c>
      <c r="Q115" s="33" t="n">
        <v>0</v>
      </c>
    </row>
    <row r="116" customFormat="false" ht="15" hidden="false" customHeight="true" outlineLevel="0" collapsed="false">
      <c r="A116" s="30"/>
      <c r="B116" s="30"/>
      <c r="C116" s="29" t="s">
        <v>16</v>
      </c>
      <c r="D116" s="35" t="n">
        <v>0</v>
      </c>
      <c r="E116" s="21" t="n">
        <v>0</v>
      </c>
      <c r="F116" s="21" t="n">
        <v>0</v>
      </c>
      <c r="G116" s="21" t="n">
        <v>0</v>
      </c>
      <c r="H116" s="21" t="n">
        <v>0</v>
      </c>
      <c r="I116" s="21" t="n">
        <v>0</v>
      </c>
      <c r="J116" s="21" t="n">
        <v>0</v>
      </c>
      <c r="K116" s="36" t="n">
        <v>0</v>
      </c>
      <c r="L116" s="21" t="n">
        <v>0</v>
      </c>
      <c r="M116" s="21" t="n">
        <v>0</v>
      </c>
      <c r="N116" s="21" t="n">
        <v>0</v>
      </c>
      <c r="O116" s="21" t="n">
        <v>0</v>
      </c>
      <c r="P116" s="37"/>
      <c r="Q116" s="37"/>
      <c r="R116" s="1" t="str">
        <f aca="false">$B115</f>
        <v>ЮЭК</v>
      </c>
    </row>
    <row r="117" customFormat="false" ht="15" hidden="false" customHeight="true" outlineLevel="0" collapsed="false">
      <c r="A117" s="30"/>
      <c r="B117" s="30"/>
      <c r="C117" s="29" t="s">
        <v>17</v>
      </c>
      <c r="D117" s="35" t="n">
        <v>0</v>
      </c>
      <c r="E117" s="21" t="n">
        <v>0</v>
      </c>
      <c r="F117" s="21" t="n">
        <v>0</v>
      </c>
      <c r="G117" s="21" t="n">
        <v>0</v>
      </c>
      <c r="H117" s="21" t="n">
        <v>0</v>
      </c>
      <c r="I117" s="21" t="n">
        <v>0</v>
      </c>
      <c r="J117" s="21" t="n">
        <v>0</v>
      </c>
      <c r="K117" s="27"/>
      <c r="L117" s="21"/>
      <c r="M117" s="21"/>
      <c r="N117" s="21"/>
      <c r="O117" s="21"/>
      <c r="P117" s="28"/>
      <c r="Q117" s="28"/>
    </row>
    <row r="118" customFormat="false" ht="15" hidden="false" customHeight="false" outlineLevel="0" collapsed="false">
      <c r="A118" s="30"/>
      <c r="B118" s="30"/>
      <c r="C118" s="29" t="s">
        <v>18</v>
      </c>
      <c r="D118" s="35" t="n">
        <v>0</v>
      </c>
      <c r="E118" s="21" t="n">
        <v>0</v>
      </c>
      <c r="F118" s="21" t="n">
        <v>0</v>
      </c>
      <c r="G118" s="21" t="n">
        <v>0</v>
      </c>
      <c r="H118" s="21" t="n">
        <v>0</v>
      </c>
      <c r="I118" s="21" t="n">
        <v>0</v>
      </c>
      <c r="J118" s="21" t="n">
        <v>0</v>
      </c>
      <c r="K118" s="27"/>
      <c r="L118" s="21"/>
      <c r="M118" s="21"/>
      <c r="N118" s="21"/>
      <c r="O118" s="21"/>
      <c r="P118" s="28"/>
      <c r="Q118" s="28"/>
      <c r="S118" s="45" t="n">
        <f aca="false">VLOOKUP(D118,'[3]справочно СВОД'!$C$8505:$C$8800,1,0)</f>
        <v>0</v>
      </c>
      <c r="T118" s="1" t="n">
        <f aca="false">D118-S118</f>
        <v>0</v>
      </c>
    </row>
    <row r="119" customFormat="false" ht="15" hidden="false" customHeight="false" outlineLevel="0" collapsed="false">
      <c r="A119" s="38"/>
      <c r="B119" s="38"/>
      <c r="C119" s="38"/>
      <c r="D119" s="39"/>
      <c r="E119" s="38"/>
      <c r="F119" s="38"/>
      <c r="G119" s="38"/>
      <c r="H119" s="38"/>
      <c r="I119" s="38"/>
      <c r="J119" s="38"/>
    </row>
    <row r="120" customFormat="false" ht="15" hidden="false" customHeight="false" outlineLevel="0" collapsed="false">
      <c r="A120" s="40" t="s">
        <v>45</v>
      </c>
      <c r="S120" s="45"/>
    </row>
    <row r="121" customFormat="false" ht="15" hidden="false" customHeight="true" outlineLevel="0" collapsed="false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customFormat="false" ht="15" hidden="false" customHeight="false" outlineLevel="0" collapsed="false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customFormat="false" ht="15" hidden="false" customHeight="false" outlineLevel="0" collapsed="false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</row>
    <row r="124" customFormat="false" ht="15" hidden="false" customHeight="false" outlineLevel="0" collapsed="false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</row>
    <row r="125" customFormat="false" ht="15" hidden="false" customHeight="false" outlineLevel="0" collapsed="false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</row>
  </sheetData>
  <autoFilter ref="A10:R110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21:Q122"/>
    <mergeCell ref="A123:Q123"/>
    <mergeCell ref="A124:Q124"/>
    <mergeCell ref="A125:Q125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77"/>
  <sheetViews>
    <sheetView showFormulas="false" showGridLines="false" showRowColHeaders="true" showZeros="true" rightToLeft="false" tabSelected="true" showOutlineSymbols="true" defaultGridColor="true" view="pageBreakPreview" topLeftCell="A1" colorId="64" zoomScale="85" zoomScaleNormal="70" zoomScalePageLayoutView="85" workbookViewId="0">
      <pane xSplit="2" ySplit="11" topLeftCell="C46" activePane="bottomRight" state="frozen"/>
      <selection pane="topLeft" activeCell="A1" activeCellId="0" sqref="A1"/>
      <selection pane="topRight" activeCell="C1" activeCellId="0" sqref="C1"/>
      <selection pane="bottomLeft" activeCell="A46" activeCellId="0" sqref="A46"/>
      <selection pane="bottomRight" activeCell="D11" activeCellId="0" sqref="D11"/>
    </sheetView>
  </sheetViews>
  <sheetFormatPr defaultRowHeight="1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7.58"/>
    <col collapsed="false" customWidth="true" hidden="false" outlineLevel="0" max="3" min="3" style="1" width="14.01"/>
    <col collapsed="false" customWidth="true" hidden="false" outlineLevel="0" max="4" min="4" style="1" width="15.71"/>
    <col collapsed="false" customWidth="true" hidden="false" outlineLevel="0" max="5" min="5" style="1" width="14.28"/>
    <col collapsed="false" customWidth="true" hidden="false" outlineLevel="0" max="6" min="6" style="1" width="13.14"/>
    <col collapsed="false" customWidth="true" hidden="false" outlineLevel="0" max="8" min="7" style="1" width="14.28"/>
    <col collapsed="false" customWidth="true" hidden="false" outlineLevel="0" max="9" min="9" style="1" width="12.42"/>
    <col collapsed="false" customWidth="true" hidden="false" outlineLevel="0" max="10" min="10" style="1" width="9.42"/>
    <col collapsed="false" customWidth="true" hidden="false" outlineLevel="0" max="11" min="11" style="1" width="10.29"/>
    <col collapsed="false" customWidth="true" hidden="false" outlineLevel="0" max="12" min="12" style="1" width="13.14"/>
    <col collapsed="false" customWidth="true" hidden="false" outlineLevel="0" max="14" min="13" style="1" width="10.29"/>
    <col collapsed="false" customWidth="true" hidden="false" outlineLevel="0" max="15" min="15" style="1" width="9.29"/>
    <col collapsed="false" customWidth="true" hidden="false" outlineLevel="0" max="17" min="16" style="1" width="9.14"/>
    <col collapsed="false" customWidth="false" hidden="true" outlineLevel="0" max="18" min="18" style="1" width="11.52"/>
    <col collapsed="false" customWidth="true" hidden="true" outlineLevel="0" max="19" min="19" style="1" width="11.29"/>
    <col collapsed="false" customWidth="false" hidden="true" outlineLevel="0" max="20" min="20" style="1" width="11.52"/>
    <col collapsed="false" customWidth="true" hidden="true" outlineLevel="0" max="21" min="21" style="1" width="19"/>
    <col collapsed="false" customWidth="true" hidden="true" outlineLevel="0" max="22" min="22" style="1" width="13.14"/>
    <col collapsed="false" customWidth="true" hidden="true" outlineLevel="0" max="23" min="23" style="1" width="20.86"/>
    <col collapsed="false" customWidth="false" hidden="true" outlineLevel="0" max="24" min="24" style="1" width="11.52"/>
    <col collapsed="false" customWidth="true" hidden="false" outlineLevel="0" max="1025" min="25" style="1" width="9.14"/>
  </cols>
  <sheetData>
    <row r="1" customFormat="false" ht="15" hidden="false" customHeight="false" outlineLevel="0" collapsed="false">
      <c r="J1" s="2"/>
    </row>
    <row r="2" customFormat="false" ht="14.6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1" t="s">
        <v>47</v>
      </c>
    </row>
    <row r="5" customFormat="false" ht="15" hidden="false" customHeight="false" outlineLevel="0" collapsed="false">
      <c r="A5" s="4" t="s">
        <v>1</v>
      </c>
      <c r="B5" s="4"/>
      <c r="C5" s="4"/>
      <c r="D5" s="5"/>
      <c r="E5" s="6"/>
      <c r="F5" s="6"/>
      <c r="G5" s="6"/>
      <c r="H5" s="6"/>
      <c r="I5" s="6"/>
      <c r="J5" s="6"/>
      <c r="K5" s="6"/>
    </row>
    <row r="6" customFormat="false" ht="15" hidden="false" customHeight="false" outlineLevel="0" collapsed="false">
      <c r="A6" s="7" t="n">
        <v>45748</v>
      </c>
      <c r="B6" s="7"/>
      <c r="C6" s="7"/>
      <c r="D6" s="8"/>
      <c r="E6" s="6"/>
      <c r="F6" s="6"/>
      <c r="G6" s="6"/>
      <c r="H6" s="6"/>
      <c r="I6" s="6"/>
      <c r="J6" s="6"/>
      <c r="K6" s="6"/>
    </row>
    <row r="8" customFormat="false" ht="14.65" hidden="false" customHeight="true" outlineLevel="0" collapsed="false">
      <c r="A8" s="9" t="s">
        <v>2</v>
      </c>
      <c r="B8" s="10" t="s">
        <v>3</v>
      </c>
      <c r="C8" s="10" t="s">
        <v>4</v>
      </c>
      <c r="D8" s="10" t="s">
        <v>5</v>
      </c>
      <c r="E8" s="10"/>
      <c r="F8" s="10"/>
      <c r="G8" s="10"/>
      <c r="H8" s="10"/>
      <c r="I8" s="10"/>
      <c r="J8" s="10"/>
      <c r="K8" s="10" t="s">
        <v>6</v>
      </c>
      <c r="L8" s="10"/>
      <c r="M8" s="10"/>
      <c r="N8" s="10"/>
      <c r="O8" s="10"/>
      <c r="P8" s="10"/>
      <c r="Q8" s="10"/>
    </row>
    <row r="9" customFormat="false" ht="15" hidden="false" customHeight="false" outlineLevel="0" collapsed="false">
      <c r="A9" s="9"/>
      <c r="B9" s="10"/>
      <c r="C9" s="10"/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7</v>
      </c>
      <c r="L9" s="9" t="s">
        <v>8</v>
      </c>
      <c r="M9" s="9" t="s">
        <v>9</v>
      </c>
      <c r="N9" s="9" t="s">
        <v>10</v>
      </c>
      <c r="O9" s="9" t="s">
        <v>11</v>
      </c>
      <c r="P9" s="9" t="s">
        <v>12</v>
      </c>
      <c r="Q9" s="9" t="s">
        <v>13</v>
      </c>
    </row>
    <row r="10" s="12" customFormat="true" ht="15" hidden="false" customHeight="false" outlineLevel="0" collapsed="false">
      <c r="A10" s="11" t="n">
        <f aca="false">COLUMN()</f>
        <v>1</v>
      </c>
      <c r="B10" s="11" t="n">
        <f aca="false">COLUMN()</f>
        <v>2</v>
      </c>
      <c r="C10" s="11" t="n">
        <f aca="false">COLUMN()</f>
        <v>3</v>
      </c>
      <c r="D10" s="11" t="n">
        <f aca="false">COLUMN()</f>
        <v>4</v>
      </c>
      <c r="E10" s="11" t="n">
        <f aca="false">COLUMN()</f>
        <v>5</v>
      </c>
      <c r="F10" s="11" t="n">
        <f aca="false">COLUMN()</f>
        <v>6</v>
      </c>
      <c r="G10" s="11" t="n">
        <f aca="false">COLUMN()</f>
        <v>7</v>
      </c>
      <c r="H10" s="11" t="n">
        <f aca="false">COLUMN()</f>
        <v>8</v>
      </c>
      <c r="I10" s="11" t="n">
        <f aca="false">COLUMN()</f>
        <v>9</v>
      </c>
      <c r="J10" s="11" t="n">
        <f aca="false">COLUMN()</f>
        <v>10</v>
      </c>
      <c r="K10" s="11" t="n">
        <f aca="false">COLUMN()</f>
        <v>11</v>
      </c>
      <c r="L10" s="11" t="n">
        <f aca="false">COLUMN()</f>
        <v>12</v>
      </c>
      <c r="M10" s="11" t="n">
        <f aca="false">COLUMN()</f>
        <v>13</v>
      </c>
      <c r="N10" s="11" t="n">
        <f aca="false">COLUMN()</f>
        <v>14</v>
      </c>
      <c r="O10" s="11" t="n">
        <f aca="false">COLUMN()</f>
        <v>15</v>
      </c>
      <c r="P10" s="11" t="n">
        <f aca="false">COLUMN()</f>
        <v>16</v>
      </c>
      <c r="Q10" s="11" t="n">
        <f aca="false">COLUMN()</f>
        <v>17</v>
      </c>
      <c r="R10" s="1"/>
      <c r="S10" s="1"/>
      <c r="T10" s="1"/>
      <c r="U10" s="1"/>
      <c r="V10" s="1"/>
      <c r="W10" s="1"/>
      <c r="X10" s="1"/>
    </row>
    <row r="11" customFormat="false" ht="15" hidden="false" customHeight="false" outlineLevel="0" collapsed="false">
      <c r="A11" s="13"/>
      <c r="B11" s="14" t="s">
        <v>14</v>
      </c>
      <c r="C11" s="15" t="s">
        <v>15</v>
      </c>
      <c r="D11" s="16" t="n">
        <v>942015256</v>
      </c>
      <c r="E11" s="17" t="n">
        <v>156702257</v>
      </c>
      <c r="F11" s="17" t="n">
        <v>23868582</v>
      </c>
      <c r="G11" s="17" t="n">
        <v>261918380</v>
      </c>
      <c r="H11" s="17" t="n">
        <v>499526037</v>
      </c>
      <c r="I11" s="17" t="n">
        <v>0</v>
      </c>
      <c r="J11" s="17" t="n">
        <v>0</v>
      </c>
      <c r="K11" s="18" t="n">
        <v>232329</v>
      </c>
      <c r="L11" s="17" t="n">
        <v>81268</v>
      </c>
      <c r="M11" s="17" t="n">
        <v>23521</v>
      </c>
      <c r="N11" s="17" t="n">
        <v>116486</v>
      </c>
      <c r="O11" s="17" t="n">
        <v>11054</v>
      </c>
      <c r="P11" s="17" t="n">
        <v>0</v>
      </c>
      <c r="Q11" s="17" t="n">
        <v>0</v>
      </c>
      <c r="U11" s="43" t="n">
        <f aca="false">[3]СВОД!$C$11</f>
        <v>880154904.989</v>
      </c>
      <c r="V11" s="44" t="n">
        <f aca="false">D11-U11</f>
        <v>61860351.011</v>
      </c>
    </row>
    <row r="12" customFormat="false" ht="15" hidden="false" customHeight="false" outlineLevel="0" collapsed="false">
      <c r="A12" s="13"/>
      <c r="B12" s="14"/>
      <c r="C12" s="19" t="s">
        <v>16</v>
      </c>
      <c r="D12" s="20" t="n">
        <v>418612288</v>
      </c>
      <c r="E12" s="21" t="n">
        <v>77903452</v>
      </c>
      <c r="F12" s="21" t="n">
        <v>22726833</v>
      </c>
      <c r="G12" s="21" t="n">
        <v>222737792</v>
      </c>
      <c r="H12" s="21" t="n">
        <v>95244211</v>
      </c>
      <c r="I12" s="21" t="n">
        <v>0</v>
      </c>
      <c r="J12" s="21" t="n">
        <v>0</v>
      </c>
      <c r="K12" s="22" t="n">
        <v>232329</v>
      </c>
      <c r="L12" s="21" t="n">
        <v>81268</v>
      </c>
      <c r="M12" s="21" t="n">
        <v>23521</v>
      </c>
      <c r="N12" s="21" t="n">
        <v>116486</v>
      </c>
      <c r="O12" s="21" t="n">
        <v>11054</v>
      </c>
      <c r="P12" s="23"/>
      <c r="Q12" s="23"/>
      <c r="U12" s="24" t="n">
        <f aca="false">U11-U14-U13</f>
        <v>417252091.73</v>
      </c>
      <c r="V12" s="25" t="n">
        <f aca="false">D12-U12</f>
        <v>1360196.27000004</v>
      </c>
    </row>
    <row r="13" customFormat="false" ht="15" hidden="false" customHeight="false" outlineLevel="0" collapsed="false">
      <c r="A13" s="13"/>
      <c r="B13" s="14"/>
      <c r="C13" s="26" t="s">
        <v>17</v>
      </c>
      <c r="D13" s="20" t="n">
        <v>389895268</v>
      </c>
      <c r="E13" s="21" t="n">
        <v>3126982</v>
      </c>
      <c r="F13" s="21" t="n">
        <v>749856</v>
      </c>
      <c r="G13" s="21" t="n">
        <v>37531780</v>
      </c>
      <c r="H13" s="21" t="n">
        <v>348486649</v>
      </c>
      <c r="I13" s="21" t="n">
        <v>0</v>
      </c>
      <c r="J13" s="21" t="n">
        <v>0</v>
      </c>
      <c r="K13" s="27"/>
      <c r="L13" s="28"/>
      <c r="M13" s="28"/>
      <c r="N13" s="28"/>
      <c r="O13" s="28"/>
      <c r="P13" s="28"/>
      <c r="Q13" s="28"/>
      <c r="U13" s="25" t="n">
        <f aca="false">[3]СВОД!$C$1336</f>
        <v>381322741.259</v>
      </c>
      <c r="V13" s="25" t="n">
        <f aca="false">D13-U13</f>
        <v>8572526.741</v>
      </c>
      <c r="W13" s="1" t="n">
        <v>0</v>
      </c>
    </row>
    <row r="14" customFormat="false" ht="15" hidden="false" customHeight="false" outlineLevel="0" collapsed="false">
      <c r="A14" s="13"/>
      <c r="B14" s="14"/>
      <c r="C14" s="29" t="s">
        <v>18</v>
      </c>
      <c r="D14" s="20" t="n">
        <v>133507700</v>
      </c>
      <c r="E14" s="21" t="n">
        <v>75671823</v>
      </c>
      <c r="F14" s="21" t="n">
        <v>391893</v>
      </c>
      <c r="G14" s="21" t="n">
        <v>1648808</v>
      </c>
      <c r="H14" s="21" t="n">
        <v>55795176</v>
      </c>
      <c r="I14" s="21" t="n">
        <v>0</v>
      </c>
      <c r="J14" s="21" t="n">
        <v>0</v>
      </c>
      <c r="K14" s="27"/>
      <c r="L14" s="28"/>
      <c r="M14" s="28"/>
      <c r="N14" s="28"/>
      <c r="O14" s="28"/>
      <c r="P14" s="28"/>
      <c r="Q14" s="28"/>
      <c r="U14" s="24" t="n">
        <f aca="false">[3]СВОД!$C$1255</f>
        <v>81580072</v>
      </c>
      <c r="V14" s="25" t="n">
        <f aca="false">D14-U14</f>
        <v>51927628</v>
      </c>
    </row>
    <row r="15" customFormat="false" ht="15" hidden="false" customHeight="false" outlineLevel="0" collapsed="false">
      <c r="A15" s="30" t="n">
        <v>1</v>
      </c>
      <c r="B15" s="30" t="s">
        <v>19</v>
      </c>
      <c r="C15" s="31" t="s">
        <v>15</v>
      </c>
      <c r="D15" s="32" t="n">
        <v>436871130</v>
      </c>
      <c r="E15" s="33" t="n">
        <v>142231947</v>
      </c>
      <c r="F15" s="33" t="n">
        <v>22144575</v>
      </c>
      <c r="G15" s="33" t="n">
        <v>89602032</v>
      </c>
      <c r="H15" s="33" t="n">
        <v>182892575</v>
      </c>
      <c r="I15" s="33" t="n">
        <v>0</v>
      </c>
      <c r="J15" s="33" t="n">
        <v>0</v>
      </c>
      <c r="K15" s="34" t="n">
        <v>135878</v>
      </c>
      <c r="L15" s="33" t="n">
        <v>65015</v>
      </c>
      <c r="M15" s="33" t="n">
        <v>22627</v>
      </c>
      <c r="N15" s="33" t="n">
        <v>45239</v>
      </c>
      <c r="O15" s="33" t="n">
        <v>2998</v>
      </c>
      <c r="P15" s="33" t="n">
        <v>0</v>
      </c>
      <c r="Q15" s="33" t="n">
        <v>0</v>
      </c>
    </row>
    <row r="16" customFormat="false" ht="15" hidden="false" customHeight="false" outlineLevel="0" collapsed="false">
      <c r="A16" s="30"/>
      <c r="B16" s="30"/>
      <c r="C16" s="29" t="s">
        <v>16</v>
      </c>
      <c r="D16" s="35" t="n">
        <v>200570959</v>
      </c>
      <c r="E16" s="21" t="n">
        <v>65804075</v>
      </c>
      <c r="F16" s="21" t="n">
        <v>21549025</v>
      </c>
      <c r="G16" s="21" t="n">
        <v>79619746</v>
      </c>
      <c r="H16" s="21" t="n">
        <v>33598113</v>
      </c>
      <c r="I16" s="21" t="n">
        <v>0</v>
      </c>
      <c r="J16" s="21" t="n">
        <v>0</v>
      </c>
      <c r="K16" s="36" t="n">
        <v>135878</v>
      </c>
      <c r="L16" s="21" t="n">
        <v>65015</v>
      </c>
      <c r="M16" s="21" t="n">
        <v>22627</v>
      </c>
      <c r="N16" s="21" t="n">
        <v>45239</v>
      </c>
      <c r="O16" s="21" t="n">
        <v>2998</v>
      </c>
      <c r="P16" s="21" t="n">
        <v>0</v>
      </c>
      <c r="Q16" s="21" t="n">
        <v>0</v>
      </c>
      <c r="R16" s="1" t="str">
        <f aca="false">$B15</f>
        <v>Россети Юг</v>
      </c>
    </row>
    <row r="17" customFormat="false" ht="15" hidden="false" customHeight="false" outlineLevel="0" collapsed="false">
      <c r="A17" s="30"/>
      <c r="B17" s="30"/>
      <c r="C17" s="29" t="s">
        <v>17</v>
      </c>
      <c r="D17" s="35" t="n">
        <v>162193841</v>
      </c>
      <c r="E17" s="21" t="n">
        <v>2321542</v>
      </c>
      <c r="F17" s="21" t="n">
        <v>595550</v>
      </c>
      <c r="G17" s="21" t="n">
        <v>9982286</v>
      </c>
      <c r="H17" s="21" t="n">
        <v>149294462</v>
      </c>
      <c r="I17" s="21" t="n">
        <v>0</v>
      </c>
      <c r="J17" s="21" t="n">
        <v>0</v>
      </c>
      <c r="K17" s="27"/>
      <c r="L17" s="28"/>
      <c r="M17" s="28"/>
      <c r="N17" s="28"/>
      <c r="O17" s="28"/>
      <c r="P17" s="28"/>
      <c r="Q17" s="28"/>
    </row>
    <row r="18" customFormat="false" ht="15" hidden="false" customHeight="false" outlineLevel="0" collapsed="false">
      <c r="A18" s="30"/>
      <c r="B18" s="30"/>
      <c r="C18" s="29" t="s">
        <v>18</v>
      </c>
      <c r="D18" s="35" t="n">
        <v>74106330</v>
      </c>
      <c r="E18" s="21" t="n">
        <v>74106330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7"/>
      <c r="L18" s="28"/>
      <c r="M18" s="28"/>
      <c r="N18" s="28"/>
      <c r="O18" s="28"/>
      <c r="P18" s="28"/>
      <c r="Q18" s="28"/>
      <c r="S18" s="45" t="e">
        <f aca="false">VLOOKUP(D18,'[3]справочно СВОД'!$C$8505:$C$8800,1,0)</f>
        <v>#N/A</v>
      </c>
      <c r="T18" s="46" t="e">
        <f aca="false">D18-S18</f>
        <v>#N/A</v>
      </c>
    </row>
    <row r="19" customFormat="false" ht="15" hidden="false" customHeight="false" outlineLevel="0" collapsed="false">
      <c r="A19" s="30" t="n">
        <v>2</v>
      </c>
      <c r="B19" s="30" t="s">
        <v>20</v>
      </c>
      <c r="C19" s="31" t="s">
        <v>15</v>
      </c>
      <c r="D19" s="32" t="n">
        <v>414041244</v>
      </c>
      <c r="E19" s="33" t="n">
        <v>1694959</v>
      </c>
      <c r="F19" s="33" t="n">
        <v>325279</v>
      </c>
      <c r="G19" s="33" t="n">
        <v>129305725</v>
      </c>
      <c r="H19" s="33" t="n">
        <v>282715281</v>
      </c>
      <c r="I19" s="33" t="n">
        <v>0</v>
      </c>
      <c r="J19" s="33" t="n">
        <v>0</v>
      </c>
      <c r="K19" s="34" t="n">
        <v>54058</v>
      </c>
      <c r="L19" s="33" t="n">
        <v>2033</v>
      </c>
      <c r="M19" s="33" t="n">
        <v>519</v>
      </c>
      <c r="N19" s="33" t="n">
        <v>44895</v>
      </c>
      <c r="O19" s="33" t="n">
        <v>6610</v>
      </c>
      <c r="P19" s="33" t="n">
        <v>0</v>
      </c>
      <c r="Q19" s="33" t="n">
        <v>0</v>
      </c>
    </row>
    <row r="20" customFormat="false" ht="15" hidden="false" customHeight="false" outlineLevel="0" collapsed="false">
      <c r="A20" s="30"/>
      <c r="B20" s="30"/>
      <c r="C20" s="29" t="s">
        <v>16</v>
      </c>
      <c r="D20" s="35" t="n">
        <v>163327514</v>
      </c>
      <c r="E20" s="21" t="n">
        <v>1595359</v>
      </c>
      <c r="F20" s="21" t="n">
        <v>325279</v>
      </c>
      <c r="G20" s="21" t="n">
        <v>107730113</v>
      </c>
      <c r="H20" s="21" t="n">
        <v>53676763</v>
      </c>
      <c r="I20" s="21" t="n">
        <v>0</v>
      </c>
      <c r="J20" s="21" t="n">
        <v>0</v>
      </c>
      <c r="K20" s="36" t="n">
        <v>54058</v>
      </c>
      <c r="L20" s="21" t="n">
        <v>2033</v>
      </c>
      <c r="M20" s="21" t="n">
        <v>519</v>
      </c>
      <c r="N20" s="21" t="n">
        <v>44895</v>
      </c>
      <c r="O20" s="21" t="n">
        <v>6610</v>
      </c>
      <c r="P20" s="37"/>
      <c r="Q20" s="37"/>
      <c r="R20" s="1" t="str">
        <f aca="false">$B19</f>
        <v>Донэнерго</v>
      </c>
    </row>
    <row r="21" customFormat="false" ht="15" hidden="false" customHeight="false" outlineLevel="0" collapsed="false">
      <c r="A21" s="30"/>
      <c r="B21" s="30"/>
      <c r="C21" s="29" t="s">
        <v>17</v>
      </c>
      <c r="D21" s="35" t="n">
        <v>198154005</v>
      </c>
      <c r="E21" s="21" t="n">
        <v>99600</v>
      </c>
      <c r="F21" s="21" t="n">
        <v>0</v>
      </c>
      <c r="G21" s="21" t="n">
        <v>21575613</v>
      </c>
      <c r="H21" s="21" t="n">
        <v>176478793</v>
      </c>
      <c r="I21" s="21" t="n">
        <v>0</v>
      </c>
      <c r="J21" s="21" t="n">
        <v>0</v>
      </c>
      <c r="K21" s="27"/>
      <c r="L21" s="21"/>
      <c r="M21" s="21"/>
      <c r="N21" s="21"/>
      <c r="O21" s="21"/>
      <c r="P21" s="28"/>
      <c r="Q21" s="28"/>
    </row>
    <row r="22" customFormat="false" ht="15" hidden="false" customHeight="false" outlineLevel="0" collapsed="false">
      <c r="A22" s="30"/>
      <c r="B22" s="30"/>
      <c r="C22" s="29" t="s">
        <v>18</v>
      </c>
      <c r="D22" s="35" t="n">
        <v>52559725</v>
      </c>
      <c r="E22" s="21" t="n">
        <v>0</v>
      </c>
      <c r="F22" s="21" t="n">
        <v>0</v>
      </c>
      <c r="G22" s="21" t="n">
        <v>0</v>
      </c>
      <c r="H22" s="21" t="n">
        <v>52559725</v>
      </c>
      <c r="I22" s="21" t="n">
        <v>0</v>
      </c>
      <c r="J22" s="21" t="n">
        <v>0</v>
      </c>
      <c r="K22" s="27"/>
      <c r="L22" s="21"/>
      <c r="M22" s="21"/>
      <c r="N22" s="21"/>
      <c r="O22" s="21"/>
      <c r="P22" s="28"/>
      <c r="Q22" s="28"/>
      <c r="S22" s="45" t="e">
        <f aca="false">VLOOKUP(D22,'[3]справочно СВОД'!$C$8505:$C$8800,1,0)</f>
        <v>#N/A</v>
      </c>
      <c r="T22" s="1" t="e">
        <f aca="false">D22-S22</f>
        <v>#N/A</v>
      </c>
    </row>
    <row r="23" customFormat="false" ht="15" hidden="false" customHeight="false" outlineLevel="0" collapsed="false">
      <c r="A23" s="30" t="n">
        <v>3</v>
      </c>
      <c r="B23" s="30" t="s">
        <v>21</v>
      </c>
      <c r="C23" s="31" t="s">
        <v>15</v>
      </c>
      <c r="D23" s="32" t="n">
        <v>6182476</v>
      </c>
      <c r="E23" s="33" t="n">
        <v>6157340</v>
      </c>
      <c r="F23" s="33" t="n">
        <v>160</v>
      </c>
      <c r="G23" s="33" t="n">
        <v>0</v>
      </c>
      <c r="H23" s="33" t="n">
        <v>24976</v>
      </c>
      <c r="I23" s="33" t="n">
        <v>0</v>
      </c>
      <c r="J23" s="33" t="n">
        <v>0</v>
      </c>
      <c r="K23" s="34" t="n">
        <v>8681</v>
      </c>
      <c r="L23" s="33" t="n">
        <v>8681</v>
      </c>
      <c r="M23" s="33" t="n">
        <v>0</v>
      </c>
      <c r="N23" s="33" t="n">
        <v>0</v>
      </c>
      <c r="O23" s="33" t="n">
        <v>0</v>
      </c>
      <c r="P23" s="33" t="n">
        <v>0</v>
      </c>
      <c r="Q23" s="33" t="n">
        <v>0</v>
      </c>
    </row>
    <row r="24" customFormat="false" ht="15" hidden="false" customHeight="false" outlineLevel="0" collapsed="false">
      <c r="A24" s="30"/>
      <c r="B24" s="30"/>
      <c r="C24" s="29" t="s">
        <v>16</v>
      </c>
      <c r="D24" s="35" t="n">
        <v>5477086</v>
      </c>
      <c r="E24" s="21" t="n">
        <v>5476926</v>
      </c>
      <c r="F24" s="21" t="n">
        <v>160</v>
      </c>
      <c r="G24" s="21" t="n">
        <v>0</v>
      </c>
      <c r="H24" s="21" t="n">
        <v>0</v>
      </c>
      <c r="I24" s="21" t="n">
        <v>0</v>
      </c>
      <c r="J24" s="21" t="n">
        <v>0</v>
      </c>
      <c r="K24" s="36" t="n">
        <v>8681</v>
      </c>
      <c r="L24" s="21" t="n">
        <v>8681</v>
      </c>
      <c r="M24" s="21" t="n">
        <v>0</v>
      </c>
      <c r="N24" s="21" t="n">
        <v>0</v>
      </c>
      <c r="O24" s="21" t="n">
        <v>0</v>
      </c>
      <c r="P24" s="21" t="n">
        <v>0</v>
      </c>
      <c r="Q24" s="37"/>
      <c r="R24" s="1" t="str">
        <f aca="false">$B23</f>
        <v>ФСК ЕЭС</v>
      </c>
    </row>
    <row r="25" customFormat="false" ht="15" hidden="false" customHeight="false" outlineLevel="0" collapsed="false">
      <c r="A25" s="30"/>
      <c r="B25" s="30"/>
      <c r="C25" s="29" t="s">
        <v>17</v>
      </c>
      <c r="D25" s="35" t="n">
        <v>705390</v>
      </c>
      <c r="E25" s="21" t="n">
        <v>680414</v>
      </c>
      <c r="F25" s="21" t="n">
        <v>0</v>
      </c>
      <c r="G25" s="21" t="n">
        <v>0</v>
      </c>
      <c r="H25" s="21" t="n">
        <v>24976</v>
      </c>
      <c r="I25" s="21" t="n">
        <v>0</v>
      </c>
      <c r="J25" s="21" t="n">
        <v>0</v>
      </c>
      <c r="K25" s="27"/>
      <c r="L25" s="21"/>
      <c r="M25" s="21"/>
      <c r="N25" s="21"/>
      <c r="O25" s="21"/>
      <c r="P25" s="28"/>
      <c r="Q25" s="28"/>
    </row>
    <row r="26" customFormat="false" ht="15" hidden="false" customHeight="false" outlineLevel="0" collapsed="false">
      <c r="A26" s="30"/>
      <c r="B26" s="30"/>
      <c r="C26" s="29" t="s">
        <v>18</v>
      </c>
      <c r="D26" s="35" t="n">
        <v>0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0</v>
      </c>
      <c r="J26" s="21" t="n">
        <v>0</v>
      </c>
      <c r="K26" s="27"/>
      <c r="L26" s="21"/>
      <c r="M26" s="21"/>
      <c r="N26" s="21"/>
      <c r="O26" s="21"/>
      <c r="P26" s="28"/>
      <c r="Q26" s="28"/>
      <c r="S26" s="45" t="n">
        <f aca="false">VLOOKUP(D26,'[3]справочно СВОД'!$C$8505:$C$8800,1,0)</f>
        <v>0</v>
      </c>
      <c r="T26" s="46" t="n">
        <f aca="false">D26-S26</f>
        <v>0</v>
      </c>
    </row>
    <row r="27" customFormat="false" ht="15" hidden="false" customHeight="false" outlineLevel="0" collapsed="false">
      <c r="A27" s="30" t="n">
        <v>4</v>
      </c>
      <c r="B27" s="30" t="s">
        <v>23</v>
      </c>
      <c r="C27" s="31" t="s">
        <v>15</v>
      </c>
      <c r="D27" s="32" t="n">
        <v>13447631</v>
      </c>
      <c r="E27" s="33" t="n">
        <v>858678</v>
      </c>
      <c r="F27" s="33" t="n">
        <v>96449</v>
      </c>
      <c r="G27" s="33" t="n">
        <v>7694975</v>
      </c>
      <c r="H27" s="33" t="n">
        <v>4797529</v>
      </c>
      <c r="I27" s="33" t="n">
        <v>0</v>
      </c>
      <c r="J27" s="33" t="n">
        <v>0</v>
      </c>
      <c r="K27" s="34" t="n">
        <v>3803</v>
      </c>
      <c r="L27" s="33" t="n">
        <v>59</v>
      </c>
      <c r="M27" s="33" t="n">
        <v>0</v>
      </c>
      <c r="N27" s="33" t="n">
        <v>3725</v>
      </c>
      <c r="O27" s="33" t="n">
        <v>19</v>
      </c>
      <c r="P27" s="33" t="n">
        <v>0</v>
      </c>
      <c r="Q27" s="33" t="n">
        <v>0</v>
      </c>
    </row>
    <row r="28" customFormat="false" ht="15" hidden="false" customHeight="false" outlineLevel="0" collapsed="false">
      <c r="A28" s="30"/>
      <c r="B28" s="30"/>
      <c r="C28" s="29" t="s">
        <v>16</v>
      </c>
      <c r="D28" s="35" t="n">
        <v>8764954</v>
      </c>
      <c r="E28" s="21" t="n">
        <v>828149</v>
      </c>
      <c r="F28" s="21" t="n">
        <v>96449</v>
      </c>
      <c r="G28" s="21" t="n">
        <v>7347261</v>
      </c>
      <c r="H28" s="21" t="n">
        <v>493096</v>
      </c>
      <c r="I28" s="21" t="n">
        <v>0</v>
      </c>
      <c r="J28" s="21" t="n">
        <v>0</v>
      </c>
      <c r="K28" s="36" t="n">
        <v>3803</v>
      </c>
      <c r="L28" s="21" t="n">
        <v>59</v>
      </c>
      <c r="M28" s="21" t="n">
        <v>0</v>
      </c>
      <c r="N28" s="21" t="n">
        <v>3725</v>
      </c>
      <c r="O28" s="21" t="n">
        <v>19</v>
      </c>
      <c r="P28" s="37"/>
      <c r="Q28" s="37"/>
      <c r="R28" s="1" t="str">
        <f aca="false">$B27</f>
        <v>Энерготранс</v>
      </c>
    </row>
    <row r="29" customFormat="false" ht="15" hidden="false" customHeight="false" outlineLevel="0" collapsed="false">
      <c r="A29" s="30"/>
      <c r="B29" s="30"/>
      <c r="C29" s="29" t="s">
        <v>17</v>
      </c>
      <c r="D29" s="35" t="n">
        <v>3285803</v>
      </c>
      <c r="E29" s="21" t="n">
        <v>0</v>
      </c>
      <c r="F29" s="21" t="n">
        <v>0</v>
      </c>
      <c r="G29" s="21" t="n">
        <v>283868</v>
      </c>
      <c r="H29" s="21" t="n">
        <v>3001934</v>
      </c>
      <c r="I29" s="21" t="n">
        <v>0</v>
      </c>
      <c r="J29" s="21" t="n">
        <v>0</v>
      </c>
      <c r="K29" s="27"/>
      <c r="L29" s="21"/>
      <c r="M29" s="21"/>
      <c r="N29" s="21"/>
      <c r="O29" s="21"/>
      <c r="P29" s="28"/>
      <c r="Q29" s="28"/>
    </row>
    <row r="30" customFormat="false" ht="15" hidden="false" customHeight="false" outlineLevel="0" collapsed="false">
      <c r="A30" s="30"/>
      <c r="B30" s="30"/>
      <c r="C30" s="29" t="s">
        <v>18</v>
      </c>
      <c r="D30" s="35" t="n">
        <v>1396874</v>
      </c>
      <c r="E30" s="21" t="n">
        <v>30529</v>
      </c>
      <c r="F30" s="21" t="n">
        <v>0</v>
      </c>
      <c r="G30" s="21" t="n">
        <v>63846</v>
      </c>
      <c r="H30" s="21" t="n">
        <v>1302499</v>
      </c>
      <c r="I30" s="21" t="n">
        <v>0</v>
      </c>
      <c r="J30" s="21" t="n">
        <v>0</v>
      </c>
      <c r="K30" s="27"/>
      <c r="L30" s="21"/>
      <c r="M30" s="21"/>
      <c r="N30" s="21"/>
      <c r="O30" s="21"/>
      <c r="P30" s="28"/>
      <c r="Q30" s="28"/>
      <c r="S30" s="45" t="e">
        <f aca="false">VLOOKUP(D30,'[3]справочно СВОД'!$C$8505:$C$8800,1,0)</f>
        <v>#N/A</v>
      </c>
      <c r="T30" s="1" t="e">
        <f aca="false">D30-S30</f>
        <v>#N/A</v>
      </c>
    </row>
    <row r="31" customFormat="false" ht="15" hidden="false" customHeight="false" outlineLevel="0" collapsed="false">
      <c r="A31" s="30" t="n">
        <v>5</v>
      </c>
      <c r="B31" s="30" t="s">
        <v>24</v>
      </c>
      <c r="C31" s="31" t="s">
        <v>15</v>
      </c>
      <c r="D31" s="32" t="n">
        <v>7336327</v>
      </c>
      <c r="E31" s="33" t="n">
        <v>1233543</v>
      </c>
      <c r="F31" s="33" t="n">
        <v>907606</v>
      </c>
      <c r="G31" s="33" t="n">
        <v>2976953</v>
      </c>
      <c r="H31" s="33" t="n">
        <v>2218225</v>
      </c>
      <c r="I31" s="33" t="n">
        <v>0</v>
      </c>
      <c r="J31" s="33" t="n">
        <v>0</v>
      </c>
      <c r="K31" s="34" t="n">
        <v>2716</v>
      </c>
      <c r="L31" s="33" t="n">
        <v>1789</v>
      </c>
      <c r="M31" s="33" t="n">
        <v>374</v>
      </c>
      <c r="N31" s="33" t="n">
        <v>527</v>
      </c>
      <c r="O31" s="33" t="n">
        <v>26</v>
      </c>
      <c r="P31" s="33" t="n">
        <v>0</v>
      </c>
      <c r="Q31" s="33" t="n">
        <v>0</v>
      </c>
    </row>
    <row r="32" customFormat="false" ht="15" hidden="false" customHeight="false" outlineLevel="0" collapsed="false">
      <c r="A32" s="30"/>
      <c r="B32" s="30"/>
      <c r="C32" s="29" t="s">
        <v>16</v>
      </c>
      <c r="D32" s="35" t="n">
        <v>4831644</v>
      </c>
      <c r="E32" s="21" t="n">
        <v>1233543</v>
      </c>
      <c r="F32" s="21" t="n">
        <v>753300</v>
      </c>
      <c r="G32" s="21" t="n">
        <v>2262561</v>
      </c>
      <c r="H32" s="21" t="n">
        <v>582240</v>
      </c>
      <c r="I32" s="21" t="n">
        <v>0</v>
      </c>
      <c r="J32" s="21" t="n">
        <v>0</v>
      </c>
      <c r="K32" s="36" t="n">
        <v>2716</v>
      </c>
      <c r="L32" s="21" t="n">
        <v>1789</v>
      </c>
      <c r="M32" s="21" t="n">
        <v>374</v>
      </c>
      <c r="N32" s="21" t="n">
        <v>527</v>
      </c>
      <c r="O32" s="21" t="n">
        <v>26</v>
      </c>
      <c r="P32" s="37"/>
      <c r="Q32" s="37"/>
      <c r="R32" s="1" t="str">
        <f aca="false">$B31</f>
        <v>РЖД</v>
      </c>
    </row>
    <row r="33" customFormat="false" ht="15" hidden="false" customHeight="false" outlineLevel="0" collapsed="false">
      <c r="A33" s="30"/>
      <c r="B33" s="30"/>
      <c r="C33" s="29" t="s">
        <v>17</v>
      </c>
      <c r="D33" s="35" t="n">
        <v>2065408</v>
      </c>
      <c r="E33" s="21" t="n">
        <v>0</v>
      </c>
      <c r="F33" s="21" t="n">
        <v>154306</v>
      </c>
      <c r="G33" s="21" t="n">
        <v>323275</v>
      </c>
      <c r="H33" s="21" t="n">
        <v>1587828</v>
      </c>
      <c r="I33" s="21" t="n">
        <v>0</v>
      </c>
      <c r="J33" s="21" t="n">
        <v>0</v>
      </c>
      <c r="K33" s="27"/>
      <c r="L33" s="21"/>
      <c r="M33" s="21"/>
      <c r="N33" s="21"/>
      <c r="O33" s="21"/>
      <c r="P33" s="28"/>
      <c r="Q33" s="28"/>
    </row>
    <row r="34" customFormat="false" ht="15" hidden="false" customHeight="false" outlineLevel="0" collapsed="false">
      <c r="A34" s="30"/>
      <c r="B34" s="30"/>
      <c r="C34" s="29" t="s">
        <v>18</v>
      </c>
      <c r="D34" s="35" t="n">
        <v>439275</v>
      </c>
      <c r="E34" s="21" t="n">
        <v>0</v>
      </c>
      <c r="F34" s="21" t="n">
        <v>0</v>
      </c>
      <c r="G34" s="21" t="n">
        <v>391118</v>
      </c>
      <c r="H34" s="21" t="n">
        <v>48157</v>
      </c>
      <c r="I34" s="21" t="n">
        <v>0</v>
      </c>
      <c r="J34" s="21" t="n">
        <v>0</v>
      </c>
      <c r="K34" s="27"/>
      <c r="L34" s="21"/>
      <c r="M34" s="21"/>
      <c r="N34" s="21"/>
      <c r="O34" s="21"/>
      <c r="P34" s="28"/>
      <c r="Q34" s="28"/>
      <c r="S34" s="45" t="e">
        <f aca="false">VLOOKUP(D34,'[3]справочно СВОД'!$C$8505:$C$8800,1,0)</f>
        <v>#N/A</v>
      </c>
      <c r="T34" s="1" t="e">
        <f aca="false">D34-S34</f>
        <v>#N/A</v>
      </c>
    </row>
    <row r="35" customFormat="false" ht="15" hidden="false" customHeight="false" outlineLevel="0" collapsed="false">
      <c r="A35" s="30" t="n">
        <v>6</v>
      </c>
      <c r="B35" s="30" t="s">
        <v>25</v>
      </c>
      <c r="C35" s="31" t="s">
        <v>15</v>
      </c>
      <c r="D35" s="32" t="n">
        <v>2012038</v>
      </c>
      <c r="E35" s="33" t="n">
        <v>697695</v>
      </c>
      <c r="F35" s="33" t="n">
        <v>20682</v>
      </c>
      <c r="G35" s="33" t="n">
        <v>1210670</v>
      </c>
      <c r="H35" s="33" t="n">
        <v>82991</v>
      </c>
      <c r="I35" s="33" t="n">
        <v>0</v>
      </c>
      <c r="J35" s="33" t="n">
        <v>0</v>
      </c>
      <c r="K35" s="34" t="n">
        <v>1659</v>
      </c>
      <c r="L35" s="33" t="n">
        <v>1075</v>
      </c>
      <c r="M35" s="33" t="n">
        <v>0</v>
      </c>
      <c r="N35" s="33" t="n">
        <v>584</v>
      </c>
      <c r="O35" s="33" t="n">
        <v>0</v>
      </c>
      <c r="P35" s="33" t="n">
        <v>0</v>
      </c>
      <c r="Q35" s="33" t="n">
        <v>0</v>
      </c>
    </row>
    <row r="36" customFormat="false" ht="15" hidden="false" customHeight="false" outlineLevel="0" collapsed="false">
      <c r="A36" s="30"/>
      <c r="B36" s="30"/>
      <c r="C36" s="29" t="s">
        <v>16</v>
      </c>
      <c r="D36" s="35" t="n">
        <v>1126222</v>
      </c>
      <c r="E36" s="21" t="n">
        <v>547303</v>
      </c>
      <c r="F36" s="21" t="n">
        <v>0</v>
      </c>
      <c r="G36" s="21" t="n">
        <v>532945</v>
      </c>
      <c r="H36" s="21" t="n">
        <v>45974</v>
      </c>
      <c r="I36" s="21" t="n">
        <v>0</v>
      </c>
      <c r="J36" s="21" t="n">
        <v>0</v>
      </c>
      <c r="K36" s="36" t="n">
        <v>1659</v>
      </c>
      <c r="L36" s="21" t="n">
        <v>1075</v>
      </c>
      <c r="M36" s="21" t="n">
        <v>0</v>
      </c>
      <c r="N36" s="21" t="n">
        <v>584</v>
      </c>
      <c r="O36" s="21" t="n">
        <v>0</v>
      </c>
      <c r="P36" s="37"/>
      <c r="Q36" s="37"/>
      <c r="R36" s="1" t="str">
        <f aca="false">$B35</f>
        <v>РЭТ</v>
      </c>
    </row>
    <row r="37" customFormat="false" ht="15" hidden="false" customHeight="false" outlineLevel="0" collapsed="false">
      <c r="A37" s="30"/>
      <c r="B37" s="30"/>
      <c r="C37" s="29" t="s">
        <v>17</v>
      </c>
      <c r="D37" s="35" t="n">
        <v>403488</v>
      </c>
      <c r="E37" s="21" t="n">
        <v>0</v>
      </c>
      <c r="F37" s="21" t="n">
        <v>0</v>
      </c>
      <c r="G37" s="21" t="n">
        <v>366471</v>
      </c>
      <c r="H37" s="21" t="n">
        <v>37017</v>
      </c>
      <c r="I37" s="21" t="n">
        <v>0</v>
      </c>
      <c r="J37" s="21" t="n">
        <v>0</v>
      </c>
      <c r="K37" s="27"/>
      <c r="L37" s="21"/>
      <c r="M37" s="21"/>
      <c r="N37" s="21"/>
      <c r="O37" s="21"/>
      <c r="P37" s="28"/>
      <c r="Q37" s="28"/>
    </row>
    <row r="38" customFormat="false" ht="15" hidden="false" customHeight="false" outlineLevel="0" collapsed="false">
      <c r="A38" s="30"/>
      <c r="B38" s="30"/>
      <c r="C38" s="29" t="s">
        <v>18</v>
      </c>
      <c r="D38" s="35" t="n">
        <v>482328</v>
      </c>
      <c r="E38" s="21" t="n">
        <v>150392</v>
      </c>
      <c r="F38" s="21" t="n">
        <v>20682</v>
      </c>
      <c r="G38" s="21" t="n">
        <v>311254</v>
      </c>
      <c r="H38" s="21" t="n">
        <v>0</v>
      </c>
      <c r="I38" s="21" t="n">
        <v>0</v>
      </c>
      <c r="J38" s="21" t="n">
        <v>0</v>
      </c>
      <c r="K38" s="27"/>
      <c r="L38" s="21"/>
      <c r="M38" s="21"/>
      <c r="N38" s="21"/>
      <c r="O38" s="21"/>
      <c r="P38" s="28"/>
      <c r="Q38" s="28"/>
      <c r="S38" s="45" t="e">
        <f aca="false">VLOOKUP(D38,'[3]справочно СВОД'!$C$8505:$C$8800,1,0)</f>
        <v>#N/A</v>
      </c>
      <c r="T38" s="1" t="e">
        <f aca="false">D38-S38</f>
        <v>#N/A</v>
      </c>
    </row>
    <row r="39" customFormat="false" ht="15" hidden="false" customHeight="false" outlineLevel="0" collapsed="false">
      <c r="A39" s="30" t="n">
        <v>7</v>
      </c>
      <c r="B39" s="30" t="s">
        <v>27</v>
      </c>
      <c r="C39" s="31" t="s">
        <v>15</v>
      </c>
      <c r="D39" s="32" t="n">
        <v>11161098</v>
      </c>
      <c r="E39" s="33" t="n">
        <v>1816601</v>
      </c>
      <c r="F39" s="33" t="n">
        <v>0</v>
      </c>
      <c r="G39" s="33" t="n">
        <v>6420636</v>
      </c>
      <c r="H39" s="33" t="n">
        <v>2923860</v>
      </c>
      <c r="I39" s="33" t="n">
        <v>0</v>
      </c>
      <c r="J39" s="33" t="n">
        <v>0</v>
      </c>
      <c r="K39" s="34" t="n">
        <v>8434</v>
      </c>
      <c r="L39" s="33" t="n">
        <v>2228</v>
      </c>
      <c r="M39" s="33" t="n">
        <v>0</v>
      </c>
      <c r="N39" s="33" t="n">
        <v>6035</v>
      </c>
      <c r="O39" s="33" t="n">
        <v>170</v>
      </c>
      <c r="P39" s="33" t="n">
        <v>0</v>
      </c>
      <c r="Q39" s="33" t="n">
        <v>0</v>
      </c>
    </row>
    <row r="40" customFormat="false" ht="15" hidden="false" customHeight="false" outlineLevel="0" collapsed="false">
      <c r="A40" s="30"/>
      <c r="B40" s="30"/>
      <c r="C40" s="29" t="s">
        <v>16</v>
      </c>
      <c r="D40" s="35" t="n">
        <v>8687550</v>
      </c>
      <c r="E40" s="21" t="n">
        <v>1816601</v>
      </c>
      <c r="F40" s="21" t="n">
        <v>0</v>
      </c>
      <c r="G40" s="21" t="n">
        <v>6401058</v>
      </c>
      <c r="H40" s="21" t="n">
        <v>469891</v>
      </c>
      <c r="I40" s="21" t="n">
        <v>0</v>
      </c>
      <c r="J40" s="21" t="n">
        <v>0</v>
      </c>
      <c r="K40" s="36" t="n">
        <v>8434</v>
      </c>
      <c r="L40" s="21" t="n">
        <v>2228</v>
      </c>
      <c r="M40" s="21" t="n">
        <v>0</v>
      </c>
      <c r="N40" s="21" t="n">
        <v>6035</v>
      </c>
      <c r="O40" s="21" t="n">
        <v>170</v>
      </c>
      <c r="P40" s="37"/>
      <c r="Q40" s="37"/>
      <c r="R40" s="1" t="str">
        <f aca="false">$B39</f>
        <v>ЮСК</v>
      </c>
    </row>
    <row r="41" customFormat="false" ht="15" hidden="false" customHeight="false" outlineLevel="0" collapsed="false">
      <c r="A41" s="30"/>
      <c r="B41" s="30"/>
      <c r="C41" s="29" t="s">
        <v>17</v>
      </c>
      <c r="D41" s="35" t="n">
        <v>1759332</v>
      </c>
      <c r="E41" s="21" t="n">
        <v>0</v>
      </c>
      <c r="F41" s="21" t="n">
        <v>0</v>
      </c>
      <c r="G41" s="21" t="n">
        <v>19578</v>
      </c>
      <c r="H41" s="21" t="n">
        <v>1739753</v>
      </c>
      <c r="I41" s="21" t="n">
        <v>0</v>
      </c>
      <c r="J41" s="21" t="n">
        <v>0</v>
      </c>
      <c r="K41" s="27"/>
      <c r="L41" s="21"/>
      <c r="M41" s="21"/>
      <c r="N41" s="21"/>
      <c r="O41" s="21"/>
      <c r="P41" s="28"/>
      <c r="Q41" s="28"/>
    </row>
    <row r="42" customFormat="false" ht="15" hidden="false" customHeight="false" outlineLevel="0" collapsed="false">
      <c r="A42" s="30"/>
      <c r="B42" s="30"/>
      <c r="C42" s="29" t="s">
        <v>18</v>
      </c>
      <c r="D42" s="35" t="n">
        <v>714216</v>
      </c>
      <c r="E42" s="21" t="n">
        <v>0</v>
      </c>
      <c r="F42" s="21" t="n">
        <v>0</v>
      </c>
      <c r="G42" s="21" t="n">
        <v>0</v>
      </c>
      <c r="H42" s="21" t="n">
        <v>714216</v>
      </c>
      <c r="I42" s="21" t="n">
        <v>0</v>
      </c>
      <c r="J42" s="21" t="n">
        <v>0</v>
      </c>
      <c r="K42" s="27"/>
      <c r="L42" s="21"/>
      <c r="M42" s="21"/>
      <c r="N42" s="21"/>
      <c r="O42" s="21"/>
      <c r="P42" s="28"/>
      <c r="Q42" s="28"/>
      <c r="S42" s="45" t="e">
        <f aca="false">VLOOKUP(D42,'[3]справочно СВОД'!$C$8505:$C$8800,1,0)</f>
        <v>#N/A</v>
      </c>
      <c r="T42" s="1" t="e">
        <f aca="false">D42-S42</f>
        <v>#N/A</v>
      </c>
    </row>
    <row r="43" customFormat="false" ht="15" hidden="false" customHeight="false" outlineLevel="0" collapsed="false">
      <c r="A43" s="30" t="n">
        <v>8</v>
      </c>
      <c r="B43" s="30" t="s">
        <v>29</v>
      </c>
      <c r="C43" s="31" t="s">
        <v>15</v>
      </c>
      <c r="D43" s="32" t="n">
        <v>11769884</v>
      </c>
      <c r="E43" s="33" t="n">
        <v>0</v>
      </c>
      <c r="F43" s="33" t="n">
        <v>2620</v>
      </c>
      <c r="G43" s="33" t="n">
        <v>3967280</v>
      </c>
      <c r="H43" s="33" t="n">
        <v>7799984</v>
      </c>
      <c r="I43" s="33" t="n">
        <v>0</v>
      </c>
      <c r="J43" s="33" t="n">
        <v>0</v>
      </c>
      <c r="K43" s="34" t="n">
        <v>2589</v>
      </c>
      <c r="L43" s="33" t="n">
        <v>0</v>
      </c>
      <c r="M43" s="33" t="n">
        <v>0</v>
      </c>
      <c r="N43" s="33" t="n">
        <v>1723</v>
      </c>
      <c r="O43" s="33" t="n">
        <v>865</v>
      </c>
      <c r="P43" s="33" t="n">
        <v>0</v>
      </c>
      <c r="Q43" s="33" t="n">
        <v>0</v>
      </c>
    </row>
    <row r="44" customFormat="false" ht="15" hidden="false" customHeight="false" outlineLevel="0" collapsed="false">
      <c r="A44" s="30"/>
      <c r="B44" s="30"/>
      <c r="C44" s="29" t="s">
        <v>16</v>
      </c>
      <c r="D44" s="35" t="n">
        <v>7634642</v>
      </c>
      <c r="E44" s="21" t="n">
        <v>0</v>
      </c>
      <c r="F44" s="21" t="n">
        <v>2620</v>
      </c>
      <c r="G44" s="21" t="n">
        <v>3039417</v>
      </c>
      <c r="H44" s="21" t="n">
        <v>4592605</v>
      </c>
      <c r="I44" s="21" t="n">
        <v>0</v>
      </c>
      <c r="J44" s="21" t="n">
        <v>0</v>
      </c>
      <c r="K44" s="36" t="n">
        <v>2589</v>
      </c>
      <c r="L44" s="21" t="n">
        <v>0</v>
      </c>
      <c r="M44" s="21" t="n">
        <v>0</v>
      </c>
      <c r="N44" s="21" t="n">
        <v>1723</v>
      </c>
      <c r="O44" s="21" t="n">
        <v>865</v>
      </c>
      <c r="P44" s="37"/>
      <c r="Q44" s="37"/>
      <c r="R44" s="1" t="str">
        <f aca="false">$B43</f>
        <v>Оборонэнерго</v>
      </c>
    </row>
    <row r="45" customFormat="false" ht="15" hidden="false" customHeight="false" outlineLevel="0" collapsed="false">
      <c r="A45" s="30"/>
      <c r="B45" s="30"/>
      <c r="C45" s="29" t="s">
        <v>17</v>
      </c>
      <c r="D45" s="35" t="n">
        <v>3169208</v>
      </c>
      <c r="E45" s="21" t="n">
        <v>0</v>
      </c>
      <c r="F45" s="21" t="n">
        <v>0</v>
      </c>
      <c r="G45" s="21" t="n">
        <v>900830</v>
      </c>
      <c r="H45" s="21" t="n">
        <v>2268378</v>
      </c>
      <c r="I45" s="21" t="n">
        <v>0</v>
      </c>
      <c r="J45" s="21" t="n">
        <v>0</v>
      </c>
      <c r="K45" s="27"/>
      <c r="L45" s="21"/>
      <c r="M45" s="21"/>
      <c r="N45" s="21"/>
      <c r="O45" s="21"/>
      <c r="P45" s="28"/>
      <c r="Q45" s="28"/>
    </row>
    <row r="46" customFormat="false" ht="15" hidden="false" customHeight="false" outlineLevel="0" collapsed="false">
      <c r="A46" s="30"/>
      <c r="B46" s="30"/>
      <c r="C46" s="29" t="s">
        <v>18</v>
      </c>
      <c r="D46" s="35" t="n">
        <v>966034</v>
      </c>
      <c r="E46" s="21" t="n">
        <v>0</v>
      </c>
      <c r="F46" s="21" t="n">
        <v>0</v>
      </c>
      <c r="G46" s="21" t="n">
        <v>27033</v>
      </c>
      <c r="H46" s="21" t="n">
        <v>939001</v>
      </c>
      <c r="I46" s="21" t="n">
        <v>0</v>
      </c>
      <c r="J46" s="21" t="n">
        <v>0</v>
      </c>
      <c r="K46" s="27"/>
      <c r="L46" s="21"/>
      <c r="M46" s="21"/>
      <c r="N46" s="21"/>
      <c r="O46" s="21"/>
      <c r="P46" s="28"/>
      <c r="Q46" s="28"/>
      <c r="S46" s="45" t="e">
        <f aca="false">VLOOKUP(D46,'[3]справочно СВОД'!$C$8505:$C$8800,1,0)</f>
        <v>#N/A</v>
      </c>
      <c r="T46" s="1" t="e">
        <f aca="false">D46-S46</f>
        <v>#N/A</v>
      </c>
    </row>
    <row r="47" customFormat="false" ht="15" hidden="false" customHeight="false" outlineLevel="0" collapsed="false">
      <c r="A47" s="30" t="n">
        <v>9</v>
      </c>
      <c r="B47" s="30" t="s">
        <v>31</v>
      </c>
      <c r="C47" s="31" t="s">
        <v>15</v>
      </c>
      <c r="D47" s="32" t="n">
        <v>3726555</v>
      </c>
      <c r="E47" s="33" t="n">
        <v>438577</v>
      </c>
      <c r="F47" s="33" t="n">
        <v>0</v>
      </c>
      <c r="G47" s="33" t="n">
        <v>2740906</v>
      </c>
      <c r="H47" s="33" t="n">
        <v>547072</v>
      </c>
      <c r="I47" s="33" t="n">
        <v>0</v>
      </c>
      <c r="J47" s="33" t="n">
        <v>0</v>
      </c>
      <c r="K47" s="34" t="n">
        <v>1192</v>
      </c>
      <c r="L47" s="33" t="n">
        <v>0</v>
      </c>
      <c r="M47" s="33" t="n">
        <v>0</v>
      </c>
      <c r="N47" s="33" t="n">
        <v>1190</v>
      </c>
      <c r="O47" s="33" t="n">
        <v>2</v>
      </c>
      <c r="P47" s="33" t="n">
        <v>0</v>
      </c>
      <c r="Q47" s="33" t="n">
        <v>0</v>
      </c>
    </row>
    <row r="48" customFormat="false" ht="15" hidden="false" customHeight="false" outlineLevel="0" collapsed="false">
      <c r="A48" s="30"/>
      <c r="B48" s="30"/>
      <c r="C48" s="29" t="s">
        <v>16</v>
      </c>
      <c r="D48" s="35" t="n">
        <v>2600378</v>
      </c>
      <c r="E48" s="21" t="n">
        <v>5</v>
      </c>
      <c r="F48" s="21" t="n">
        <v>0</v>
      </c>
      <c r="G48" s="21" t="n">
        <v>2574570</v>
      </c>
      <c r="H48" s="21" t="n">
        <v>25803</v>
      </c>
      <c r="I48" s="21" t="n">
        <v>0</v>
      </c>
      <c r="J48" s="21" t="n">
        <v>0</v>
      </c>
      <c r="K48" s="36" t="n">
        <v>1192</v>
      </c>
      <c r="L48" s="21" t="n">
        <v>0</v>
      </c>
      <c r="M48" s="21" t="n">
        <v>0</v>
      </c>
      <c r="N48" s="21" t="n">
        <v>1190</v>
      </c>
      <c r="O48" s="21" t="n">
        <v>2</v>
      </c>
      <c r="P48" s="37"/>
      <c r="Q48" s="37"/>
      <c r="R48" s="1" t="str">
        <f aca="false">$B47</f>
        <v>Промэлектросеть</v>
      </c>
    </row>
    <row r="49" customFormat="false" ht="15" hidden="false" customHeight="false" outlineLevel="0" collapsed="false">
      <c r="A49" s="30"/>
      <c r="B49" s="30"/>
      <c r="C49" s="29" t="s">
        <v>17</v>
      </c>
      <c r="D49" s="35" t="n">
        <v>687605</v>
      </c>
      <c r="E49" s="21" t="n">
        <v>0</v>
      </c>
      <c r="F49" s="21" t="n">
        <v>0</v>
      </c>
      <c r="G49" s="21" t="n">
        <v>166336</v>
      </c>
      <c r="H49" s="21" t="n">
        <v>521269</v>
      </c>
      <c r="I49" s="21" t="n">
        <v>0</v>
      </c>
      <c r="J49" s="21" t="n">
        <v>0</v>
      </c>
      <c r="K49" s="27"/>
      <c r="L49" s="21"/>
      <c r="M49" s="21"/>
      <c r="N49" s="21"/>
      <c r="O49" s="21"/>
      <c r="P49" s="28"/>
      <c r="Q49" s="28"/>
    </row>
    <row r="50" customFormat="false" ht="15" hidden="false" customHeight="false" outlineLevel="0" collapsed="false">
      <c r="A50" s="30"/>
      <c r="B50" s="30"/>
      <c r="C50" s="29" t="s">
        <v>18</v>
      </c>
      <c r="D50" s="35" t="n">
        <v>438572</v>
      </c>
      <c r="E50" s="21" t="n">
        <v>438572</v>
      </c>
      <c r="F50" s="21" t="n">
        <v>0</v>
      </c>
      <c r="G50" s="21" t="n">
        <v>0</v>
      </c>
      <c r="H50" s="21" t="n">
        <v>0</v>
      </c>
      <c r="I50" s="21" t="n">
        <v>0</v>
      </c>
      <c r="J50" s="21" t="n">
        <v>0</v>
      </c>
      <c r="K50" s="27"/>
      <c r="L50" s="21"/>
      <c r="M50" s="21"/>
      <c r="N50" s="21"/>
      <c r="O50" s="21"/>
      <c r="P50" s="28"/>
      <c r="Q50" s="28"/>
      <c r="S50" s="45" t="e">
        <f aca="false">VLOOKUP(D50,'[3]справочно СВОД'!$C$8505:$C$8800,1,0)</f>
        <v>#N/A</v>
      </c>
      <c r="T50" s="1" t="e">
        <f aca="false">D50-S50</f>
        <v>#N/A</v>
      </c>
    </row>
    <row r="51" customFormat="false" ht="15" hidden="false" customHeight="false" outlineLevel="0" collapsed="false">
      <c r="A51" s="30" t="n">
        <v>10</v>
      </c>
      <c r="B51" s="30" t="s">
        <v>32</v>
      </c>
      <c r="C51" s="31" t="s">
        <v>15</v>
      </c>
      <c r="D51" s="32" t="n">
        <v>5162457</v>
      </c>
      <c r="E51" s="33" t="n">
        <v>547080</v>
      </c>
      <c r="F51" s="33" t="n">
        <v>0</v>
      </c>
      <c r="G51" s="33" t="n">
        <v>1003684</v>
      </c>
      <c r="H51" s="33" t="n">
        <v>3611693</v>
      </c>
      <c r="I51" s="33" t="n">
        <v>0</v>
      </c>
      <c r="J51" s="33" t="n">
        <v>0</v>
      </c>
      <c r="K51" s="34" t="n">
        <v>907</v>
      </c>
      <c r="L51" s="33" t="n">
        <v>323</v>
      </c>
      <c r="M51" s="33" t="n">
        <v>0</v>
      </c>
      <c r="N51" s="33" t="n">
        <v>584</v>
      </c>
      <c r="O51" s="33" t="n">
        <v>0</v>
      </c>
      <c r="P51" s="33" t="n">
        <v>0</v>
      </c>
      <c r="Q51" s="33" t="n">
        <v>0</v>
      </c>
    </row>
    <row r="52" customFormat="false" ht="15" hidden="false" customHeight="false" outlineLevel="0" collapsed="false">
      <c r="A52" s="30"/>
      <c r="B52" s="30"/>
      <c r="C52" s="29" t="s">
        <v>16</v>
      </c>
      <c r="D52" s="35" t="n">
        <v>1607033</v>
      </c>
      <c r="E52" s="21" t="n">
        <v>535617</v>
      </c>
      <c r="F52" s="21" t="n">
        <v>0</v>
      </c>
      <c r="G52" s="21" t="n">
        <v>653990</v>
      </c>
      <c r="H52" s="21" t="n">
        <v>417426</v>
      </c>
      <c r="I52" s="21" t="n">
        <v>0</v>
      </c>
      <c r="J52" s="21" t="n">
        <v>0</v>
      </c>
      <c r="K52" s="36" t="n">
        <v>907</v>
      </c>
      <c r="L52" s="21" t="n">
        <v>323</v>
      </c>
      <c r="M52" s="21" t="n">
        <v>0</v>
      </c>
      <c r="N52" s="21" t="n">
        <v>584</v>
      </c>
      <c r="O52" s="21" t="n">
        <v>0</v>
      </c>
      <c r="P52" s="37"/>
      <c r="Q52" s="37"/>
      <c r="R52" s="1" t="str">
        <f aca="false">$B51</f>
        <v>Тесла</v>
      </c>
    </row>
    <row r="53" customFormat="false" ht="15" hidden="false" customHeight="false" outlineLevel="0" collapsed="false">
      <c r="A53" s="30"/>
      <c r="B53" s="30"/>
      <c r="C53" s="29" t="s">
        <v>17</v>
      </c>
      <c r="D53" s="35" t="n">
        <v>3268085</v>
      </c>
      <c r="E53" s="21" t="n">
        <v>0</v>
      </c>
      <c r="F53" s="21" t="n">
        <v>0</v>
      </c>
      <c r="G53" s="21" t="n">
        <v>299900</v>
      </c>
      <c r="H53" s="21" t="n">
        <v>2968185</v>
      </c>
      <c r="I53" s="21" t="n">
        <v>0</v>
      </c>
      <c r="J53" s="21" t="n">
        <v>0</v>
      </c>
      <c r="K53" s="27"/>
      <c r="L53" s="21"/>
      <c r="M53" s="21"/>
      <c r="N53" s="21"/>
      <c r="O53" s="21"/>
      <c r="P53" s="28"/>
      <c r="Q53" s="28"/>
    </row>
    <row r="54" customFormat="false" ht="15" hidden="false" customHeight="false" outlineLevel="0" collapsed="false">
      <c r="A54" s="30"/>
      <c r="B54" s="30"/>
      <c r="C54" s="29" t="s">
        <v>18</v>
      </c>
      <c r="D54" s="35" t="n">
        <v>287339</v>
      </c>
      <c r="E54" s="21" t="n">
        <v>11463</v>
      </c>
      <c r="F54" s="21" t="n">
        <v>0</v>
      </c>
      <c r="G54" s="21" t="n">
        <v>49794</v>
      </c>
      <c r="H54" s="21" t="n">
        <v>226082</v>
      </c>
      <c r="I54" s="21" t="n">
        <v>0</v>
      </c>
      <c r="J54" s="21" t="n">
        <v>0</v>
      </c>
      <c r="K54" s="27"/>
      <c r="L54" s="21"/>
      <c r="M54" s="21"/>
      <c r="N54" s="21"/>
      <c r="O54" s="21"/>
      <c r="P54" s="28"/>
      <c r="Q54" s="28"/>
      <c r="S54" s="45" t="e">
        <f aca="false">VLOOKUP(D54,'[3]справочно СВОД'!$C$8505:$C$8800,1,0)</f>
        <v>#N/A</v>
      </c>
      <c r="T54" s="1" t="e">
        <f aca="false">D54-S54</f>
        <v>#N/A</v>
      </c>
    </row>
    <row r="55" customFormat="false" ht="15" hidden="false" customHeight="false" outlineLevel="0" collapsed="false">
      <c r="A55" s="30" t="n">
        <v>11</v>
      </c>
      <c r="B55" s="30" t="s">
        <v>36</v>
      </c>
      <c r="C55" s="31" t="s">
        <v>15</v>
      </c>
      <c r="D55" s="32" t="n">
        <v>12621142</v>
      </c>
      <c r="E55" s="33" t="n">
        <v>278993</v>
      </c>
      <c r="F55" s="33" t="n">
        <v>0</v>
      </c>
      <c r="G55" s="33" t="n">
        <v>6640791</v>
      </c>
      <c r="H55" s="33" t="n">
        <v>5701357</v>
      </c>
      <c r="I55" s="33" t="n">
        <v>0</v>
      </c>
      <c r="J55" s="33" t="n">
        <v>0</v>
      </c>
      <c r="K55" s="34" t="n">
        <v>1838</v>
      </c>
      <c r="L55" s="33" t="n">
        <v>0</v>
      </c>
      <c r="M55" s="33" t="n">
        <v>0</v>
      </c>
      <c r="N55" s="33" t="n">
        <v>1767</v>
      </c>
      <c r="O55" s="33" t="n">
        <v>71</v>
      </c>
      <c r="P55" s="33" t="n">
        <v>0</v>
      </c>
      <c r="Q55" s="33" t="n">
        <v>0</v>
      </c>
    </row>
    <row r="56" customFormat="false" ht="15" hidden="false" customHeight="false" outlineLevel="0" collapsed="false">
      <c r="A56" s="30"/>
      <c r="B56" s="30"/>
      <c r="C56" s="29" t="s">
        <v>16</v>
      </c>
      <c r="D56" s="35" t="n">
        <v>3020649</v>
      </c>
      <c r="E56" s="21" t="n">
        <v>0</v>
      </c>
      <c r="F56" s="21" t="n">
        <v>0</v>
      </c>
      <c r="G56" s="21" t="n">
        <v>2524249</v>
      </c>
      <c r="H56" s="21" t="n">
        <v>496400</v>
      </c>
      <c r="I56" s="21" t="n">
        <v>0</v>
      </c>
      <c r="J56" s="21" t="n">
        <v>0</v>
      </c>
      <c r="K56" s="36" t="n">
        <v>1838</v>
      </c>
      <c r="L56" s="21" t="n">
        <v>0</v>
      </c>
      <c r="M56" s="21" t="n">
        <v>0</v>
      </c>
      <c r="N56" s="21" t="n">
        <v>1767</v>
      </c>
      <c r="O56" s="21" t="n">
        <v>71</v>
      </c>
      <c r="P56" s="37"/>
      <c r="Q56" s="37"/>
      <c r="R56" s="1" t="str">
        <f aca="false">$B55</f>
        <v>Спец-Энерго</v>
      </c>
    </row>
    <row r="57" customFormat="false" ht="15" hidden="false" customHeight="false" outlineLevel="0" collapsed="false">
      <c r="A57" s="30"/>
      <c r="B57" s="30"/>
      <c r="C57" s="29" t="s">
        <v>17</v>
      </c>
      <c r="D57" s="35" t="n">
        <v>8645040</v>
      </c>
      <c r="E57" s="21" t="n">
        <v>25426</v>
      </c>
      <c r="F57" s="21" t="n">
        <v>0</v>
      </c>
      <c r="G57" s="21" t="n">
        <v>3414880</v>
      </c>
      <c r="H57" s="21" t="n">
        <v>5204733</v>
      </c>
      <c r="I57" s="21" t="n">
        <v>0</v>
      </c>
      <c r="J57" s="21" t="n">
        <v>0</v>
      </c>
      <c r="K57" s="27"/>
      <c r="L57" s="21"/>
      <c r="M57" s="21"/>
      <c r="N57" s="21"/>
      <c r="O57" s="21"/>
      <c r="P57" s="28"/>
      <c r="Q57" s="28"/>
    </row>
    <row r="58" customFormat="false" ht="15" hidden="false" customHeight="false" outlineLevel="0" collapsed="false">
      <c r="A58" s="30"/>
      <c r="B58" s="30"/>
      <c r="C58" s="29" t="s">
        <v>18</v>
      </c>
      <c r="D58" s="35" t="n">
        <v>955453</v>
      </c>
      <c r="E58" s="21" t="n">
        <v>253567</v>
      </c>
      <c r="F58" s="21" t="n">
        <v>0</v>
      </c>
      <c r="G58" s="21" t="n">
        <v>701662</v>
      </c>
      <c r="H58" s="21" t="n">
        <v>224</v>
      </c>
      <c r="I58" s="21" t="n">
        <v>0</v>
      </c>
      <c r="J58" s="21" t="n">
        <v>0</v>
      </c>
      <c r="K58" s="27"/>
      <c r="L58" s="21"/>
      <c r="M58" s="21"/>
      <c r="N58" s="21"/>
      <c r="O58" s="21"/>
      <c r="P58" s="28"/>
      <c r="Q58" s="28"/>
      <c r="S58" s="45" t="e">
        <f aca="false">VLOOKUP(D58,'[3]справочно СВОД'!$C$8505:$C$8800,1,0)</f>
        <v>#N/A</v>
      </c>
      <c r="T58" s="1" t="e">
        <f aca="false">D58-S58</f>
        <v>#N/A</v>
      </c>
    </row>
    <row r="59" customFormat="false" ht="15" hidden="false" customHeight="false" outlineLevel="0" collapsed="false">
      <c r="A59" s="30" t="n">
        <v>12</v>
      </c>
      <c r="B59" s="30" t="s">
        <v>39</v>
      </c>
      <c r="C59" s="31" t="s">
        <v>15</v>
      </c>
      <c r="D59" s="32" t="n">
        <v>10315465</v>
      </c>
      <c r="E59" s="33" t="n">
        <v>481463</v>
      </c>
      <c r="F59" s="33" t="n">
        <v>0</v>
      </c>
      <c r="G59" s="33" t="n">
        <v>5101237</v>
      </c>
      <c r="H59" s="33" t="n">
        <v>4732765</v>
      </c>
      <c r="I59" s="33" t="n">
        <v>0</v>
      </c>
      <c r="J59" s="33" t="n">
        <v>0</v>
      </c>
      <c r="K59" s="34" t="n">
        <v>4783</v>
      </c>
      <c r="L59" s="33" t="n">
        <v>0</v>
      </c>
      <c r="M59" s="33" t="n">
        <v>0</v>
      </c>
      <c r="N59" s="33" t="n">
        <v>4525</v>
      </c>
      <c r="O59" s="33" t="n">
        <v>259</v>
      </c>
      <c r="P59" s="33" t="n">
        <v>0</v>
      </c>
      <c r="Q59" s="33" t="n">
        <v>0</v>
      </c>
    </row>
    <row r="60" customFormat="false" ht="15" hidden="false" customHeight="false" outlineLevel="0" collapsed="false">
      <c r="A60" s="30"/>
      <c r="B60" s="30"/>
      <c r="C60" s="29" t="s">
        <v>16</v>
      </c>
      <c r="D60" s="35" t="n">
        <v>5673230</v>
      </c>
      <c r="E60" s="21" t="n">
        <v>0</v>
      </c>
      <c r="F60" s="21" t="n">
        <v>0</v>
      </c>
      <c r="G60" s="21" t="n">
        <v>5036999</v>
      </c>
      <c r="H60" s="21" t="n">
        <v>636231</v>
      </c>
      <c r="I60" s="21" t="n">
        <v>0</v>
      </c>
      <c r="J60" s="21" t="n">
        <v>0</v>
      </c>
      <c r="K60" s="36" t="n">
        <v>4783</v>
      </c>
      <c r="L60" s="21" t="n">
        <v>0</v>
      </c>
      <c r="M60" s="21" t="n">
        <v>0</v>
      </c>
      <c r="N60" s="21" t="n">
        <v>4525</v>
      </c>
      <c r="O60" s="21" t="n">
        <v>259</v>
      </c>
      <c r="P60" s="37"/>
      <c r="Q60" s="37"/>
      <c r="R60" s="1" t="str">
        <f aca="false">$B59</f>
        <v>Югстрой-Электросеть</v>
      </c>
    </row>
    <row r="61" customFormat="false" ht="15" hidden="false" customHeight="false" outlineLevel="0" collapsed="false">
      <c r="A61" s="30"/>
      <c r="B61" s="30"/>
      <c r="C61" s="29" t="s">
        <v>17</v>
      </c>
      <c r="D61" s="35" t="n">
        <v>4138790</v>
      </c>
      <c r="E61" s="21" t="n">
        <v>0</v>
      </c>
      <c r="F61" s="21" t="n">
        <v>0</v>
      </c>
      <c r="G61" s="21" t="n">
        <v>44582</v>
      </c>
      <c r="H61" s="21" t="n">
        <v>4094208</v>
      </c>
      <c r="I61" s="21" t="n">
        <v>0</v>
      </c>
      <c r="J61" s="21" t="n">
        <v>0</v>
      </c>
      <c r="K61" s="27"/>
      <c r="L61" s="21"/>
      <c r="M61" s="21"/>
      <c r="N61" s="21"/>
      <c r="O61" s="21"/>
      <c r="P61" s="28"/>
      <c r="Q61" s="28"/>
    </row>
    <row r="62" customFormat="false" ht="15" hidden="false" customHeight="false" outlineLevel="0" collapsed="false">
      <c r="A62" s="30"/>
      <c r="B62" s="30"/>
      <c r="C62" s="29" t="s">
        <v>18</v>
      </c>
      <c r="D62" s="35" t="n">
        <v>503445</v>
      </c>
      <c r="E62" s="21" t="n">
        <v>481463</v>
      </c>
      <c r="F62" s="21" t="n">
        <v>0</v>
      </c>
      <c r="G62" s="21" t="n">
        <v>19656</v>
      </c>
      <c r="H62" s="21" t="n">
        <v>2326</v>
      </c>
      <c r="I62" s="21" t="n">
        <v>0</v>
      </c>
      <c r="J62" s="21" t="n">
        <v>0</v>
      </c>
      <c r="K62" s="27"/>
      <c r="L62" s="21"/>
      <c r="M62" s="21"/>
      <c r="N62" s="21"/>
      <c r="O62" s="21"/>
      <c r="P62" s="28"/>
      <c r="Q62" s="28"/>
      <c r="S62" s="45" t="e">
        <f aca="false">VLOOKUP(D62,'[3]справочно СВОД'!$C$8505:$C$8800,1,0)</f>
        <v>#N/A</v>
      </c>
      <c r="T62" s="1" t="e">
        <f aca="false">D62-S62</f>
        <v>#N/A</v>
      </c>
    </row>
    <row r="63" customFormat="false" ht="15" hidden="false" customHeight="false" outlineLevel="0" collapsed="false">
      <c r="A63" s="30" t="n">
        <v>13</v>
      </c>
      <c r="B63" s="30" t="s">
        <v>41</v>
      </c>
      <c r="C63" s="31" t="s">
        <v>15</v>
      </c>
      <c r="D63" s="32" t="n">
        <v>34599</v>
      </c>
      <c r="E63" s="33" t="n">
        <v>33331</v>
      </c>
      <c r="F63" s="33" t="n">
        <v>0</v>
      </c>
      <c r="G63" s="33" t="n">
        <v>1268</v>
      </c>
      <c r="H63" s="33" t="n">
        <v>0</v>
      </c>
      <c r="I63" s="33" t="n">
        <v>0</v>
      </c>
      <c r="J63" s="33" t="n">
        <v>0</v>
      </c>
      <c r="K63" s="34" t="n">
        <v>0</v>
      </c>
      <c r="L63" s="33" t="n">
        <v>0</v>
      </c>
      <c r="M63" s="33" t="n">
        <v>0</v>
      </c>
      <c r="N63" s="33" t="n">
        <v>0</v>
      </c>
      <c r="O63" s="33" t="n">
        <v>0</v>
      </c>
      <c r="P63" s="33" t="n">
        <v>0</v>
      </c>
      <c r="Q63" s="33" t="n">
        <v>0</v>
      </c>
    </row>
    <row r="64" customFormat="false" ht="15" hidden="false" customHeight="false" outlineLevel="0" collapsed="false">
      <c r="A64" s="30"/>
      <c r="B64" s="30"/>
      <c r="C64" s="29" t="s">
        <v>16</v>
      </c>
      <c r="D64" s="35" t="n">
        <v>0</v>
      </c>
      <c r="E64" s="21" t="n">
        <v>0</v>
      </c>
      <c r="F64" s="21" t="n">
        <v>0</v>
      </c>
      <c r="G64" s="21" t="n">
        <v>0</v>
      </c>
      <c r="H64" s="21" t="n">
        <v>0</v>
      </c>
      <c r="I64" s="21" t="n">
        <v>0</v>
      </c>
      <c r="J64" s="21" t="n">
        <v>0</v>
      </c>
      <c r="K64" s="36" t="n">
        <v>0</v>
      </c>
      <c r="L64" s="21" t="n">
        <v>0</v>
      </c>
      <c r="M64" s="21" t="n">
        <v>0</v>
      </c>
      <c r="N64" s="21" t="n">
        <v>0</v>
      </c>
      <c r="O64" s="21" t="n">
        <v>0</v>
      </c>
      <c r="P64" s="37"/>
      <c r="Q64" s="37"/>
      <c r="R64" s="1" t="str">
        <f aca="false">$B63</f>
        <v>Газпром Энерго</v>
      </c>
    </row>
    <row r="65" customFormat="false" ht="15" hidden="false" customHeight="false" outlineLevel="0" collapsed="false">
      <c r="A65" s="30"/>
      <c r="B65" s="30"/>
      <c r="C65" s="29" t="s">
        <v>17</v>
      </c>
      <c r="D65" s="35" t="n">
        <v>0</v>
      </c>
      <c r="E65" s="21" t="n">
        <v>0</v>
      </c>
      <c r="F65" s="21" t="n">
        <v>0</v>
      </c>
      <c r="G65" s="21" t="n">
        <v>0</v>
      </c>
      <c r="H65" s="21" t="n">
        <v>0</v>
      </c>
      <c r="I65" s="21" t="n">
        <v>0</v>
      </c>
      <c r="J65" s="21" t="n">
        <v>0</v>
      </c>
      <c r="K65" s="27"/>
      <c r="L65" s="21"/>
      <c r="M65" s="21"/>
      <c r="N65" s="21"/>
      <c r="O65" s="21"/>
      <c r="P65" s="28"/>
      <c r="Q65" s="28"/>
    </row>
    <row r="66" customFormat="false" ht="15" hidden="false" customHeight="false" outlineLevel="0" collapsed="false">
      <c r="A66" s="30"/>
      <c r="B66" s="30"/>
      <c r="C66" s="29" t="s">
        <v>18</v>
      </c>
      <c r="D66" s="35" t="n">
        <v>34599</v>
      </c>
      <c r="E66" s="21" t="n">
        <v>33331</v>
      </c>
      <c r="F66" s="21" t="n">
        <v>0</v>
      </c>
      <c r="G66" s="21" t="n">
        <v>1268</v>
      </c>
      <c r="H66" s="21" t="n">
        <v>0</v>
      </c>
      <c r="I66" s="21" t="n">
        <v>0</v>
      </c>
      <c r="J66" s="21" t="n">
        <v>0</v>
      </c>
      <c r="K66" s="27"/>
      <c r="L66" s="21"/>
      <c r="M66" s="21"/>
      <c r="N66" s="21"/>
      <c r="O66" s="21"/>
      <c r="P66" s="28"/>
      <c r="Q66" s="28"/>
      <c r="S66" s="45" t="e">
        <f aca="false">VLOOKUP(D66,'[3]справочно СВОД'!$C$8505:$C$8800,1,0)</f>
        <v>#N/A</v>
      </c>
      <c r="T66" s="1" t="e">
        <f aca="false">D66-S66</f>
        <v>#N/A</v>
      </c>
    </row>
    <row r="67" customFormat="false" ht="15" hidden="false" customHeight="false" outlineLevel="0" collapsed="false">
      <c r="A67" s="30" t="n">
        <v>14</v>
      </c>
      <c r="B67" s="30" t="s">
        <v>42</v>
      </c>
      <c r="C67" s="31" t="s">
        <v>15</v>
      </c>
      <c r="D67" s="32" t="n">
        <v>7333210</v>
      </c>
      <c r="E67" s="33" t="n">
        <v>232050</v>
      </c>
      <c r="F67" s="33" t="n">
        <v>371211</v>
      </c>
      <c r="G67" s="33" t="n">
        <v>5252221</v>
      </c>
      <c r="H67" s="33" t="n">
        <v>1477728</v>
      </c>
      <c r="I67" s="33" t="n">
        <v>0</v>
      </c>
      <c r="J67" s="33" t="n">
        <v>0</v>
      </c>
      <c r="K67" s="34" t="n">
        <v>5790</v>
      </c>
      <c r="L67" s="33" t="n">
        <v>64</v>
      </c>
      <c r="M67" s="33" t="n">
        <v>0</v>
      </c>
      <c r="N67" s="33" t="n">
        <v>5691</v>
      </c>
      <c r="O67" s="33" t="n">
        <v>35</v>
      </c>
      <c r="P67" s="33" t="n">
        <v>0</v>
      </c>
      <c r="Q67" s="33" t="n">
        <v>0</v>
      </c>
    </row>
    <row r="68" customFormat="false" ht="15" hidden="false" customHeight="false" outlineLevel="0" collapsed="false">
      <c r="A68" s="30"/>
      <c r="B68" s="30"/>
      <c r="C68" s="29" t="s">
        <v>16</v>
      </c>
      <c r="D68" s="35" t="n">
        <v>5290427</v>
      </c>
      <c r="E68" s="21" t="n">
        <v>65874</v>
      </c>
      <c r="F68" s="21" t="n">
        <v>0</v>
      </c>
      <c r="G68" s="21" t="n">
        <v>5014884</v>
      </c>
      <c r="H68" s="21" t="n">
        <v>209669</v>
      </c>
      <c r="I68" s="21" t="n">
        <v>0</v>
      </c>
      <c r="J68" s="21" t="n">
        <v>0</v>
      </c>
      <c r="K68" s="36" t="n">
        <v>5790</v>
      </c>
      <c r="L68" s="21" t="n">
        <v>64</v>
      </c>
      <c r="M68" s="21" t="n">
        <v>0</v>
      </c>
      <c r="N68" s="21" t="n">
        <v>5691</v>
      </c>
      <c r="O68" s="21" t="n">
        <v>35</v>
      </c>
      <c r="P68" s="37"/>
      <c r="Q68" s="37"/>
      <c r="R68" s="1" t="str">
        <f aca="false">$B67</f>
        <v>ПК-Энерго</v>
      </c>
    </row>
    <row r="69" customFormat="false" ht="15" hidden="false" customHeight="false" outlineLevel="0" collapsed="false">
      <c r="A69" s="30"/>
      <c r="B69" s="30"/>
      <c r="C69" s="29" t="s">
        <v>17</v>
      </c>
      <c r="D69" s="35" t="n">
        <v>1419273</v>
      </c>
      <c r="E69" s="21" t="n">
        <v>0</v>
      </c>
      <c r="F69" s="21" t="n">
        <v>0</v>
      </c>
      <c r="G69" s="21" t="n">
        <v>154160</v>
      </c>
      <c r="H69" s="21" t="n">
        <v>1265113</v>
      </c>
      <c r="I69" s="21" t="n">
        <v>0</v>
      </c>
      <c r="J69" s="21" t="n">
        <v>0</v>
      </c>
      <c r="K69" s="27"/>
      <c r="L69" s="21"/>
      <c r="M69" s="21"/>
      <c r="N69" s="21"/>
      <c r="O69" s="21"/>
      <c r="P69" s="28"/>
      <c r="Q69" s="28"/>
    </row>
    <row r="70" customFormat="false" ht="15" hidden="false" customHeight="false" outlineLevel="0" collapsed="false">
      <c r="A70" s="30"/>
      <c r="B70" s="30"/>
      <c r="C70" s="29" t="s">
        <v>18</v>
      </c>
      <c r="D70" s="35" t="n">
        <v>623510</v>
      </c>
      <c r="E70" s="21" t="n">
        <v>166176</v>
      </c>
      <c r="F70" s="21" t="n">
        <v>371211</v>
      </c>
      <c r="G70" s="21" t="n">
        <v>83177</v>
      </c>
      <c r="H70" s="21" t="n">
        <v>2946</v>
      </c>
      <c r="I70" s="21" t="n">
        <v>0</v>
      </c>
      <c r="J70" s="21" t="n">
        <v>0</v>
      </c>
      <c r="K70" s="27"/>
      <c r="L70" s="21"/>
      <c r="M70" s="21"/>
      <c r="N70" s="21"/>
      <c r="O70" s="21"/>
      <c r="P70" s="28"/>
      <c r="Q70" s="28"/>
      <c r="S70" s="45" t="e">
        <f aca="false">VLOOKUP(D70,'[3]справочно СВОД'!$C$8505:$C$8800,1,0)</f>
        <v>#N/A</v>
      </c>
      <c r="T70" s="1" t="e">
        <f aca="false">D70-S70</f>
        <v>#N/A</v>
      </c>
    </row>
    <row r="71" customFormat="false" ht="15" hidden="false" customHeight="false" outlineLevel="0" collapsed="false">
      <c r="A71" s="38"/>
      <c r="B71" s="38"/>
      <c r="C71" s="38"/>
      <c r="D71" s="39"/>
      <c r="E71" s="38"/>
      <c r="F71" s="38"/>
      <c r="G71" s="38"/>
      <c r="H71" s="38"/>
      <c r="I71" s="38"/>
      <c r="J71" s="38"/>
    </row>
    <row r="72" customFormat="false" ht="15" hidden="false" customHeight="false" outlineLevel="0" collapsed="false">
      <c r="A72" s="40" t="s">
        <v>45</v>
      </c>
      <c r="S72" s="45"/>
    </row>
    <row r="73" customFormat="false" ht="15" hidden="false" customHeight="true" outlineLevel="0" collapsed="false">
      <c r="A73" s="41" t="s">
        <v>46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</row>
    <row r="74" customFormat="false" ht="15" hidden="false" customHeight="false" outlineLevel="0" collapsed="false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customFormat="false" ht="15" hidden="false" customHeight="false" outlineLevel="0" collapsed="false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customFormat="false" ht="15" hidden="false" customHeight="false" outlineLevel="0" collapsed="false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</row>
    <row r="77" customFormat="false" ht="15" hidden="false" customHeight="false" outlineLevel="0" collapsed="false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</sheetData>
  <autoFilter ref="A10:R70"/>
  <mergeCells count="42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3:Q74"/>
    <mergeCell ref="A75:Q75"/>
    <mergeCell ref="A76:Q76"/>
    <mergeCell ref="A77:Q77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2024-08-26T12:10:36Z</dcterms:created>
  <dc:creator>Волкова Виктория Васильевна</dc:creator>
  <dc:description/>
  <dc:language>ru-RU</dc:language>
  <cp:lastModifiedBy/>
  <dcterms:modified xsi:type="dcterms:W3CDTF">2025-05-26T13:55:53Z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